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DQFKIWW" sheetId="1" r:id="rId1"/>
    <sheet name="2022年度" sheetId="2" r:id="rId2"/>
    <sheet name="汇总" sheetId="3" r:id="rId3"/>
  </sheets>
  <definedNames>
    <definedName name="_xlnm.Print_Titles" localSheetId="1">'2022年度'!$34:$35</definedName>
    <definedName name="_xlnm._FilterDatabase" localSheetId="1" hidden="1">'2022年度'!$D$1:$I$24</definedName>
    <definedName name="_xlnm.Print_Area" localSheetId="1">'2022年度'!$A$1:$AG$107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<sst xmlns="http://schemas.openxmlformats.org/spreadsheetml/2006/main" count="585" uniqueCount="281">
  <si>
    <t>A+1</t>
  </si>
  <si>
    <t>A+2</t>
  </si>
  <si>
    <t>A+3</t>
  </si>
  <si>
    <t>A+4</t>
  </si>
  <si>
    <t>A1</t>
  </si>
  <si>
    <t>A2</t>
  </si>
  <si>
    <t>A3</t>
  </si>
  <si>
    <t>A4</t>
  </si>
  <si>
    <t>A5</t>
  </si>
  <si>
    <t>A6</t>
  </si>
  <si>
    <t>A-1</t>
  </si>
  <si>
    <t>A-2</t>
  </si>
  <si>
    <t>A-3</t>
  </si>
  <si>
    <t>A-4</t>
  </si>
  <si>
    <t>A-5</t>
  </si>
  <si>
    <t>A-6</t>
  </si>
  <si>
    <t>A-7</t>
  </si>
  <si>
    <t>B+1</t>
  </si>
  <si>
    <t>B+2</t>
  </si>
  <si>
    <t>B+3</t>
  </si>
  <si>
    <t>B+4</t>
  </si>
  <si>
    <t>B+5</t>
  </si>
  <si>
    <t>B</t>
  </si>
  <si>
    <t>C</t>
  </si>
  <si>
    <t>A+</t>
  </si>
  <si>
    <t>A</t>
  </si>
  <si>
    <t>A-</t>
  </si>
  <si>
    <t>B+</t>
  </si>
  <si>
    <t>附件</t>
  </si>
  <si>
    <t>2022年度泉州市直机关政府系列和部分省部属驻泉单位绩效目标考评表</t>
  </si>
  <si>
    <t>参评单位（盖章）:  泉州市医疗保障局                                                                                    2022年  月  日</t>
  </si>
  <si>
    <t>项 目</t>
  </si>
  <si>
    <t>权重</t>
  </si>
  <si>
    <t>完成     时限</t>
  </si>
  <si>
    <t>责 任 分 解</t>
  </si>
  <si>
    <t>全年完成情况</t>
  </si>
  <si>
    <t>年终
自评</t>
  </si>
  <si>
    <t>加分</t>
  </si>
  <si>
    <t>扣分</t>
  </si>
  <si>
    <t>定档举证情况</t>
  </si>
  <si>
    <t>同组互评</t>
  </si>
  <si>
    <t>集中审核</t>
  </si>
  <si>
    <t>实地评估</t>
  </si>
  <si>
    <t>统筹审核</t>
  </si>
  <si>
    <t>考评组成员无记名打分</t>
  </si>
  <si>
    <t>考评结果</t>
  </si>
  <si>
    <t>备注</t>
  </si>
  <si>
    <t>序号</t>
  </si>
  <si>
    <t>文件依据</t>
  </si>
  <si>
    <t>一级指标</t>
  </si>
  <si>
    <t>二级指标</t>
  </si>
  <si>
    <t>分管领导</t>
  </si>
  <si>
    <t>责任部门</t>
  </si>
  <si>
    <t>责任人</t>
  </si>
  <si>
    <t>完成情况</t>
  </si>
  <si>
    <t>自评档次</t>
  </si>
  <si>
    <t>类别</t>
  </si>
  <si>
    <t>分值</t>
  </si>
  <si>
    <t>加权得分</t>
  </si>
  <si>
    <t>职
能
工
作
目
标
︵
75分
︶</t>
  </si>
  <si>
    <t>重
点
工
作
目
标</t>
  </si>
  <si>
    <t>1-1-1</t>
  </si>
  <si>
    <t>泉州市人民政府办公室关于印发2022年省政府工作涉及泉州市主要任务责任分工方案的通知（泉政办明传〔2022〕7号）；
泉州市人民政府办公室关于印发2022年市《政府工作报告》目标任务责任分解表的通知（泉政办〔2022〕2号）</t>
  </si>
  <si>
    <r>
      <rPr>
        <b/>
        <sz val="18"/>
        <rFont val="宋体"/>
        <charset val="134"/>
      </rPr>
      <t>全面实施全民参保计划，扩大社会保险覆盖面，认真落实稳岗就业政策，增加参保人数。</t>
    </r>
    <r>
      <rPr>
        <sz val="18"/>
        <rFont val="宋体"/>
        <charset val="134"/>
      </rPr>
      <t>（属省政府工作第12页87项，市政府工作第12页97项）</t>
    </r>
    <r>
      <rPr>
        <b/>
        <sz val="18"/>
        <rFont val="宋体"/>
        <charset val="134"/>
      </rPr>
      <t>（4分）</t>
    </r>
  </si>
  <si>
    <t>实施精准参保扩面,对由相关部门报送的资助参保对象，建立参保信息报送和比对工作机制，落实落细参保工作，全市基本医保参保人数超700万人。对个人缴费部分减免的资助参保对象，落实动态参保、应保尽保，不落一人。 对在校大学生、灵活就业人员、流动人口的子女、取得居住证的台港澳人员，鼓励其参加本市医保。</t>
  </si>
  <si>
    <t>12月底前</t>
  </si>
  <si>
    <t>王宗平</t>
  </si>
  <si>
    <t>基金与待遇管理科
市医疗保障基金中心
各县（市、区）分局</t>
  </si>
  <si>
    <t>肖剑钦
欧家庆
各县（市、区）   分局局长</t>
  </si>
  <si>
    <t>1-1-2</t>
  </si>
  <si>
    <t>落实参保扩面计划，扎实推进基本医保参保工作，鼓励新业态从业人员以灵活就业人员的形式参加职工医保，争取2022年度职工医保参保人数比上年增加1万人以上；通过折页、海报、电视台等媒体加强政策宣传引导，特别是加强参保登记、医保待遇、财政补助及有关待遇政策的宣传，准确解读政策，合理引导群众预期。助力企业复工复产，对疫情期间因疫情影响面临临时性生产经营困难的参保单位，予以缓缴职工医保、生育保险费。落实全省统一的职工医保缴费上下限基数，减轻企业负担。</t>
  </si>
  <si>
    <t>1-2-1</t>
  </si>
  <si>
    <t>泉州市人民政府办公室关于印发2022年省政府工作涉及泉州市主要任务责任分工方案的通知（泉政办明传〔2022〕7号）；
泉州市人民政府办公室关于印发泉州市卫生健康惠民生补短板专项行动方案（2022-2025年）的通知（泉政办〔2022〕5号）；
泉州市人民政府办公室关于印发泉州市乡村振兴专项行动方案（2022-2025年）的通知（泉政办〔2022〕17号）；
泉州市人民政府办公室关于印发2022年市《政府工作报告》目标任务责任分解表的通知（泉政办〔2022〕2号）</t>
  </si>
  <si>
    <r>
      <rPr>
        <b/>
        <sz val="18"/>
        <rFont val="宋体"/>
        <charset val="134"/>
      </rPr>
      <t>加强县域医共体建设，各项监测指标稳步提升，全部达到国家评判标准。实施医保资金打包支付，建设国家区域医疗中心。完善分级诊疗服务体系，将完成一体化建设的村卫生所纳入医保定点协议管理范围。</t>
    </r>
    <r>
      <rPr>
        <sz val="18"/>
        <rFont val="宋体"/>
        <charset val="134"/>
      </rPr>
      <t xml:space="preserve">（属省政府工作第12页82项，惠民生补短板第9页、第11页，乡村振兴第17页44项，市政府工作第13页109项）。
</t>
    </r>
    <r>
      <rPr>
        <b/>
        <sz val="18"/>
        <rFont val="宋体"/>
        <charset val="134"/>
      </rPr>
      <t>（4分）</t>
    </r>
  </si>
  <si>
    <t>完善紧密型县域医共体医保基金打包支付绩效考核工作，提高八个县域医共体医保打包支付绩效管理水平。完善“结余留用、合理超支分担”激励约束机制，定期监测医共体医保指标完成情况，提升县域内医疗服务水平，就诊率达到60%。落实分级诊疗医保支持政策，提高县域内住院量占比和县域内就诊率。</t>
  </si>
  <si>
    <t>基金与待遇管理科
市医疗保障基金中心
相关县（市、区）分局</t>
  </si>
  <si>
    <t>肖剑钦
欧家庆
相关县（市、区）分局局长</t>
  </si>
  <si>
    <t>1-2-2</t>
  </si>
  <si>
    <t>完善紧密型县域医共体医保打包基金使用管理，完善奖励性绩效，多措并举推动县域医疗机构主动控费，参保对象医药费用负担得到合理控制，进一步降低参保对象个人自付费用，医共体内住院费用实际报销比例达到60%。支持晋江市建设国家区域医疗中心。落实我市基本医保定点医药机构协议管理规定，完善一体化管理的村卫生所的医保服务，定点村卫生所数量达1200家。</t>
  </si>
  <si>
    <t>1-3-1</t>
  </si>
  <si>
    <t>泉州市人民政府办公室关于印发2022年省政府工作涉及泉州市主要任务责任分工方案的通知（泉政办明传〔2022〕7号）；
泉州市人民政府办公室关于印发泉州市乡村振兴专项行动方案（2022-2025年）的通知（泉政办〔2022〕17号）</t>
  </si>
  <si>
    <r>
      <rPr>
        <b/>
        <sz val="18"/>
        <rFont val="宋体"/>
        <charset val="134"/>
      </rPr>
      <t>实施重大疾病保障工程，实施脱贫成果巩固提升计划。</t>
    </r>
    <r>
      <rPr>
        <sz val="18"/>
        <rFont val="宋体"/>
        <charset val="134"/>
      </rPr>
      <t>（属省政府工作第12页87项，乡村振兴第12页6项）</t>
    </r>
    <r>
      <rPr>
        <b/>
        <sz val="18"/>
        <rFont val="宋体"/>
        <charset val="134"/>
      </rPr>
      <t>（4分）</t>
    </r>
  </si>
  <si>
    <t>健全重特大疾病医疗保险和救助制度。全面落实重点救助对象参保缴费政策，对纳入特困、低保对象和不稳定贫困户的给予全额或定额资助参保，资助人数10万人以上。大病保险继续对特困人员、低保对象和返贫致贫人口实施倾斜支付，起付线降低50%，报销比例提高5个百分点，全面取消封顶线。建立基本医保二次补偿工作机制，开展2021年度二次补偿工作。</t>
  </si>
  <si>
    <t>1-3-2</t>
  </si>
  <si>
    <t>在国家、省上出台新的医疗救助政策后，进一步完善医疗救助政策，对已脱贫的原建档立卡贫困人口继续实施省级精准扶贫医疗叠加保险和市级医保扶贫补充补助待遇政策，保持过渡期内医保扶贫政策总体稳定。省级精准扶贫医疗叠加保险补助受益超2万人次。对脱贫人口中年度累计自付的医疗费用超过全省上年农村居民人均可支配收入的，纳入因病返贫监测范围；对农村居民中年度累计自付的医疗费用超过全省上年农村居民人均可支配收入2倍的，纳入因病致贫监测范围。</t>
  </si>
  <si>
    <t>基金与待遇管理科
市医疗保障基金中心
相关县（市）分局</t>
  </si>
  <si>
    <t>肖剑钦
欧家庆
相关县（市）分局局长</t>
  </si>
  <si>
    <t>1-4-1</t>
  </si>
  <si>
    <t xml:space="preserve">泉州市人民政府办公室关于印发2022年省政府工作涉及泉州市主要任务责任分工方案的通知（泉政办明传〔2022〕7号）
</t>
  </si>
  <si>
    <t>学习借鉴三明医改经验，深化“三医联动”改革，减轻群众看病就医负担。（属省政府工作第8页38项，）（5分）</t>
  </si>
  <si>
    <t>推进深化“三医联动”改革工作，牵头提出改革措施并推动落实。强化医保基金精细化管理，通过医保筹资、日常管理和运行监管持续推进基本医保基金平稳运行。城乡居民基本医保人均财政补助标准增加30元，达到610元/人。推进资助特殊群体参加城乡居民基本医保工作。</t>
  </si>
  <si>
    <t>1-4-2</t>
  </si>
  <si>
    <t>切实做好医保服务特别是疫情防控期间医疗保障经办服务工作，确保群众医保待遇不受影响，保障慢特病患者诊疗用药需求；启动新冠肺炎疫情医保预付金，减轻医院救治新冠肺炎患者资金压力。</t>
  </si>
  <si>
    <t>1-4-3</t>
  </si>
  <si>
    <t>泉州市人民政府办公室关于印发2022年省政府工作涉及泉州市主要任务责任分工方案的通知（泉政办明传〔2022〕7号）</t>
  </si>
  <si>
    <t>积极推进门诊慢特病的相关治疗费用跨省直接结算。参保人经跨省异地就医备案后，在省外全国联网的定点医院就诊时，门诊及住院医疗费用可任医保电子凭证码或社保卡直接结算。</t>
  </si>
  <si>
    <t>1-5-1</t>
  </si>
  <si>
    <t xml:space="preserve">
中共泉州市委办公室 泉州市人民政府办公室印发《泉州市贯彻落实“提高效率、提升效能、提增效益”优化营商环境攻坚行动方案》的通知（泉委办〔2022〕25号）；
泉州市人民政府办公室关于印发泉州市卫生健康惠民生补短板专项行动方案（2022-2025年）的通知（泉政办〔2022〕5号）
</t>
  </si>
  <si>
    <r>
      <rPr>
        <b/>
        <sz val="18"/>
        <rFont val="宋体"/>
        <charset val="134"/>
      </rPr>
      <t>提高企业办理医保登记便利化。建立高层次人次柔性引进机制。</t>
    </r>
    <r>
      <rPr>
        <sz val="18"/>
        <rFont val="宋体"/>
        <charset val="134"/>
      </rPr>
      <t>（属三提三效第44页9项，惠民生补短板第13页5项）</t>
    </r>
    <r>
      <rPr>
        <b/>
        <sz val="18"/>
        <rFont val="宋体"/>
        <charset val="134"/>
      </rPr>
      <t>（4分）</t>
    </r>
  </si>
  <si>
    <t>推进基层医保经办服务体系建设，在乡镇（街道）设置医保经办服务窗口，下放5项高频医保经办服务事项至基层，为参保群众提供更加便捷可及的医保服务。开展“局长走流程”“局长走基层”活动，促进医保经办服务水平提升。推行定点医药机构服务评价制度，优化医疗保障领域便民服务措施。</t>
  </si>
  <si>
    <t>1-5-2</t>
  </si>
  <si>
    <t>完善高层次人才医保待遇政策，对到我市就业创业的高层次人才，给予医疗保障优待，第一、二、三层次人才在医保定点医疗机构发生的普通门诊、特殊门诊、住院医疗费用，在基本医保和大病医保等报销后，还需个人负担的目录内医疗费用给予全额报支，目录外医疗费用第一层人才次按90%报支，第二、第三层次人才按75%报支（其中普通门诊年度内实际报销累计不超过8000元）。2022年高层次人才医保住院实际报销比达85%。落实在泉州参加基本医保的高层次人才子女参保工作，进一步方便引进人才的随迁子女在泉参保就医，提升医保服务水平，优化营商环境。规范基本医疗保险关系转移接续工作，保障人才跨统筹地区流动医保权益，促进人才基本医保待遇连续享受。</t>
  </si>
  <si>
    <t>1-6-1</t>
  </si>
  <si>
    <t>泉州市人民政府办公室关于印发2022年市《政府工作报告》目标任务责任分解表的通知（泉政办〔2022〕2号）</t>
  </si>
  <si>
    <r>
      <rPr>
        <b/>
        <sz val="18"/>
        <rFont val="宋体"/>
        <charset val="134"/>
      </rPr>
      <t>创建“两病”门诊用药保障示范城市。</t>
    </r>
    <r>
      <rPr>
        <sz val="18"/>
        <rFont val="宋体"/>
        <charset val="134"/>
      </rPr>
      <t>（属市政府工作报告第13页110项）</t>
    </r>
    <r>
      <rPr>
        <b/>
        <sz val="18"/>
        <rFont val="宋体"/>
        <charset val="134"/>
      </rPr>
      <t>（4分）</t>
    </r>
  </si>
  <si>
    <t>开展“两病”门诊用药保障示范城市创建活动，加强“两病”医保政策宣传，提高政策知晓率；优化“两病”特殊门诊待遇政策，对确诊高血压（Ⅱ期、Ⅲ期）、糖尿病（1型、2型）门诊特殊病种的城乡居民医保和职工医保参保对象，在定点医疗机构就诊取消起付线和病种年度基金支付限额，特殊门诊和住院共用年度基金支付限额；扩大特殊门诊保障人群，全市办理“两病”医保门诊特殊病种人数达到30万人。推进参保患者家签服务工作，提高服务可及性。</t>
  </si>
  <si>
    <t>1-6-2</t>
  </si>
  <si>
    <t>推进丰泽区、泉港区、石狮市、德化县“两病”门诊用药保障样板县工作，积极谋划工作亮点，创造可推广、可复制的创新模式和典型经验。加强困难群体高血压、糖尿病门诊用药保障工作，对低保对象、特困人员和低保边缘家庭成员中的高血压、糖尿病患者，使用规定的药品实行单列管理，予以全额支付，其中基本医保支付70%，其余由城乡居民医疗救助基金支付。困难人群“两病”指定用药百分百报销享受人数5000人。</t>
  </si>
  <si>
    <t>1-7-1</t>
  </si>
  <si>
    <r>
      <rPr>
        <b/>
        <sz val="18"/>
        <rFont val="宋体"/>
        <charset val="134"/>
      </rPr>
      <t>完善台胞医保服务中心。开展长期护理保险试点。</t>
    </r>
    <r>
      <rPr>
        <sz val="18"/>
        <rFont val="宋体"/>
        <charset val="134"/>
      </rPr>
      <t>（属省政府工作第11页71项，市政府工作报告第12页98项）</t>
    </r>
    <r>
      <rPr>
        <b/>
        <sz val="18"/>
        <rFont val="宋体"/>
        <charset val="134"/>
      </rPr>
      <t>（4分）</t>
    </r>
  </si>
  <si>
    <t>加强在泉台胞医保服务工作，完善泉州台商投资区台胞医保服务中心建设，做好在泉台胞参保服务和医疗费用报销工作，服务参保台胞500人。</t>
  </si>
  <si>
    <t>1-7-2</t>
  </si>
  <si>
    <t>加快基本医保助推医养结合工作，提升养老服务水平。推动晋江、石狮深化长护险工作，健全完善长期护理保险资金筹集和保障机制，长护险参加人数达30万人，年度筹资总额达2000万元。</t>
  </si>
  <si>
    <t>1-8-1</t>
  </si>
  <si>
    <t>泉州市人民政府办公室关于印发2022年市《政府工作报告》目标任务责任分解表的通知（泉政办〔2022〕2号）；
泉州市人民政府办公室关于印发2022年省政府工作涉及泉州市主要任务责任分工方案的通知（泉政办明传〔2022〕7号）</t>
  </si>
  <si>
    <r>
      <rPr>
        <b/>
        <sz val="18"/>
        <rFont val="宋体"/>
        <charset val="134"/>
      </rPr>
      <t>推行医保待遇清单制度，启动公立医院DRG收付费改革。</t>
    </r>
    <r>
      <rPr>
        <sz val="18"/>
        <rFont val="宋体"/>
        <charset val="134"/>
      </rPr>
      <t>（属市政府工作第13页110项，省政府工作第8页38项）</t>
    </r>
    <r>
      <rPr>
        <b/>
        <sz val="18"/>
        <rFont val="宋体"/>
        <charset val="134"/>
      </rPr>
      <t>（3分)</t>
    </r>
  </si>
  <si>
    <t>贯彻落实国家、省医保局医疗保障待遇清单制度，实施医疗保障待遇清单制度三年行动规划，逐步确定基本保障内涵，厘清待遇支付边界，明确政策调整权限，规范决策制定流程，促进政策纵向统一、待遇横向均衡。</t>
  </si>
  <si>
    <t>1</t>
  </si>
  <si>
    <t>1-8-2</t>
  </si>
  <si>
    <t>启动我市DRG支付方式改革三年行动，到2024年底，所有符合条件的医疗机构均均开展DRG支付方式改革，首批25家医疗机构于2022年12月前开展DRG实际付费。</t>
  </si>
  <si>
    <t>杨其祥</t>
  </si>
  <si>
    <t>医疗服务价格科
基金与待遇管理科
市医疗保障基金中心
各县（市、区）分局</t>
  </si>
  <si>
    <t>黄晓云
肖剑钦
欧家庆
各县（市、区）   分局局长</t>
  </si>
  <si>
    <t>1-9-1</t>
  </si>
  <si>
    <t>泉州市人民政府办公室关于印发2022年省政府工作涉及泉州市主要任务责任分工方案的通知（泉政办明传〔2022〕7号）
泉州市人民政府办公室关于印发泉州市职工基本医疗保险门诊共济保障机制管理规定的通知（泉政办〔2022〕14号）</t>
  </si>
  <si>
    <r>
      <rPr>
        <b/>
        <sz val="18"/>
        <rFont val="宋体"/>
        <charset val="134"/>
      </rPr>
      <t>健全职工医保门诊共济保障机制。</t>
    </r>
    <r>
      <rPr>
        <sz val="18"/>
        <rFont val="宋体"/>
        <charset val="134"/>
      </rPr>
      <t>（属省政府工作第12页87项，泉政办〔2022〕14号）</t>
    </r>
    <r>
      <rPr>
        <b/>
        <sz val="18"/>
        <rFont val="宋体"/>
        <charset val="134"/>
      </rPr>
      <t>（3分）</t>
    </r>
  </si>
  <si>
    <r>
      <rPr>
        <sz val="18"/>
        <rFont val="宋体"/>
        <charset val="134"/>
      </rPr>
      <t>推行职工医保个人账户家庭共济，推动个人账户资金从城镇职工向城乡居民的共济使用，</t>
    </r>
    <r>
      <rPr>
        <sz val="18"/>
        <rFont val="宋体"/>
        <charset val="134"/>
      </rPr>
      <t>家庭共济账户创建户数达18000户。</t>
    </r>
  </si>
  <si>
    <t>1-9-2</t>
  </si>
  <si>
    <r>
      <rPr>
        <sz val="18"/>
        <rFont val="宋体"/>
        <charset val="134"/>
      </rPr>
      <t>完善职工医保门诊共济保障机制，</t>
    </r>
    <r>
      <rPr>
        <sz val="18"/>
        <rFont val="宋体"/>
        <charset val="134"/>
      </rPr>
      <t>推进门诊特殊病种保障向费用保障过渡。改进个人账户计入办法，降低普通门诊统筹起付标准，提高普通门诊报销比例和最高支付限额。提高生育保险产前检查费用报销水平。提高职工医保意外伤害普通门诊保障水平。</t>
    </r>
  </si>
  <si>
    <t>1-10-1</t>
  </si>
  <si>
    <t>泉州市人民政府办公室关于印发2022年市《政府工作报告》目标任务责任分解表的通知（泉政办〔2022〕2号）
泉州市人民政府办公室关于印发泉州市卫生健康惠民生补短板专项行动方案（2022—2025年）的通知（泉政办〔2022〕5号）</t>
  </si>
  <si>
    <r>
      <rPr>
        <b/>
        <sz val="18"/>
        <rFont val="宋体"/>
        <charset val="134"/>
      </rPr>
      <t>进一步扩大市级医用耗材集采范围。实施基层医疗卫生服务能力提升工程。</t>
    </r>
    <r>
      <rPr>
        <sz val="18"/>
        <rFont val="宋体"/>
        <charset val="134"/>
      </rPr>
      <t>（属市政府工作报告第13页110项，惠民生补短板第9页）（5分）</t>
    </r>
  </si>
  <si>
    <t>落实市级第二批医用耗材集中带量采购，跟踪检测采购进度完成情况，确保集采结果平稳落地，采购周期内约定采购量达100%以上。</t>
  </si>
  <si>
    <t>翁哲伟</t>
  </si>
  <si>
    <t>药械采购监管科
市医疗保障基金中心
各县（市、区）分局</t>
  </si>
  <si>
    <t>肖经纬
欧家庆
各县（市、区）   分局局长</t>
  </si>
  <si>
    <t>1-10-2</t>
  </si>
  <si>
    <t>继续发挥我市药品阳光采购联盟作用，实行联合谈判阳光采购。加强药品配送企业履约情况监管，保障全市药品配送保持稳定，重点跟踪疫情防控药品供应保障。</t>
  </si>
  <si>
    <t>1-10-3</t>
  </si>
  <si>
    <t>按照分批分类原则，遴选临床用量较大、采购金额较高、临床使用较成熟的医用耗材开展第三批市级医用耗材集中带量采购，将市级医用耗材集中带量采购范围扩大至不少于8种。</t>
  </si>
  <si>
    <t>1-11-1</t>
  </si>
  <si>
    <r>
      <rPr>
        <b/>
        <sz val="18"/>
        <rFont val="宋体"/>
        <charset val="134"/>
      </rPr>
      <t>扩大药品耗材集中带量采购。</t>
    </r>
    <r>
      <rPr>
        <sz val="18"/>
        <rFont val="宋体"/>
        <charset val="134"/>
      </rPr>
      <t>（属省政府工作第8页38项）</t>
    </r>
    <r>
      <rPr>
        <b/>
        <sz val="18"/>
        <rFont val="宋体"/>
        <charset val="134"/>
      </rPr>
      <t>（5分）</t>
    </r>
  </si>
  <si>
    <t>常态化跟进国家、省组织药品集中带量采购工作，将药品集中带量采购范围扩大到350种以上，确保第六批国家组织药品（胰岛素专项）集中带量采购在我市落地实施。</t>
  </si>
  <si>
    <t>1-11-2</t>
  </si>
  <si>
    <t>落实国家和省组织药品集中采购工作中医保资金结余留用政策，开展2021年度非医共体公立医疗机构药品集采考核与医保基金结余留用测算，按照规定将不超过50%比例，将医保结余资金拨付给考核合格的医疗机构。</t>
  </si>
  <si>
    <t>1-11-3</t>
  </si>
  <si>
    <t>常态化跟进国家、省际、省组织医用耗材集中带量采购工作，将医用耗材集中带量采购范围扩大到15种以上，组织全市相关公立医疗机构参与。</t>
  </si>
  <si>
    <t>1-12-1</t>
  </si>
  <si>
    <t>泉州市人民政府办公室关于印发泉州市卫生健康惠民生补短板专项行动方案（2022—2025年）的通知（泉政办〔2022〕5号）</t>
  </si>
  <si>
    <r>
      <rPr>
        <b/>
        <sz val="18"/>
        <rFont val="宋体"/>
        <charset val="134"/>
      </rPr>
      <t>实施公立医院高质量发展工程</t>
    </r>
    <r>
      <rPr>
        <sz val="18"/>
        <rFont val="宋体"/>
        <charset val="134"/>
      </rPr>
      <t>（属惠民生补短板第10页）</t>
    </r>
    <r>
      <rPr>
        <b/>
        <sz val="18"/>
        <rFont val="宋体"/>
        <charset val="134"/>
      </rPr>
      <t>（4分）</t>
    </r>
  </si>
  <si>
    <t>完善我市国家医保谈判药品“双通道”三定管理，督促“双通道”定点医疗机构加快信息改造，优化“双通道”定点药店布局，动态调整“双通道”药品目录，完善“双通道”药品流转机制。</t>
  </si>
  <si>
    <t>1-12-2</t>
  </si>
  <si>
    <t>在全市公立医疗机构全面实施药品货款统一结算工作、在全市二级以上公立医疗机构全面实施医用耗材货款统一结算工作，减轻药品耗材流通企业财务成本，尤其要保障疫情期间防控药品耗材结算资金周转。2022年药品货款统一结算支付率达97%以上、2022年医用耗材货款统一结算支付率达到80%。</t>
  </si>
  <si>
    <t>1-13-1</t>
  </si>
  <si>
    <t>《泉州市人民政府办公室关于印发2022年省政府工作涉及泉州市主要任务责任分工方案的通知》（泉政办明传〔2022〕7号）</t>
  </si>
  <si>
    <r>
      <rPr>
        <b/>
        <sz val="18"/>
        <rFont val="宋体"/>
        <charset val="134"/>
      </rPr>
      <t>扩大医保支付方式改革覆盖面，减轻群众看病就医负担。</t>
    </r>
    <r>
      <rPr>
        <sz val="18"/>
        <rFont val="宋体"/>
        <charset val="134"/>
      </rPr>
      <t>（属省政府工作第8页38项）</t>
    </r>
    <r>
      <rPr>
        <b/>
        <sz val="18"/>
        <rFont val="宋体"/>
        <charset val="134"/>
      </rPr>
      <t>(5分)</t>
    </r>
  </si>
  <si>
    <t>按照“分批推出、稳步推进”的思路，结合临床实际，至少新增10个病种，进一步提高按病种收付费改革的病种覆盖面；动态调整病种收费标准。</t>
  </si>
  <si>
    <t>医疗服务价格科
市医疗保障基金中心
各县（市、区）分局</t>
  </si>
  <si>
    <t>黄晓云
欧家庆
各县（市、区）   分局局长</t>
  </si>
  <si>
    <t>1-13-2</t>
  </si>
  <si>
    <t>进一步规范相关政策，支持中医药的传承创新发展，持续推进中医特色优势门诊病种医保支付方式改革。</t>
  </si>
  <si>
    <t>1-13-3</t>
  </si>
  <si>
    <t>加强评估监测，进一步完善相关政策，开展精神病专科医院住院按床日收付费改革。全市二级及以上公立精神病专科医院改革覆盖率达100%。</t>
  </si>
  <si>
    <t>1-14-1</t>
  </si>
  <si>
    <t>中共泉州市委 泉州市人民政府印发《关于贯彻落实〈福建省弘扬“马上就办、真抓实干”优良传统作风若干规定〉的实施方案》的通知（泉委发〔2022〕4号）；
中共泉州市委办公室 泉州市人民政府办公室印发《泉州市贯彻落实“提高效率、提升效能、提增效益”优化营商环境攻坚行动方案》的通知（泉委办〔2022〕25号）</t>
  </si>
  <si>
    <r>
      <rPr>
        <b/>
        <sz val="18"/>
        <rFont val="宋体"/>
        <charset val="134"/>
      </rPr>
      <t>优化行政服务方式，推行周末轮班制度，对医保等办件量大的实行周末轮班制。推广电子证照应用。提高企业设立登记便利化。“市场主体歇业备案制度宣传”专项活动。</t>
    </r>
    <r>
      <rPr>
        <sz val="18"/>
        <rFont val="宋体"/>
        <charset val="134"/>
      </rPr>
      <t>（属优良作风第11页  ，优化营商环境第30.39.44页）</t>
    </r>
    <r>
      <rPr>
        <b/>
        <sz val="18"/>
        <rFont val="宋体"/>
        <charset val="134"/>
      </rPr>
      <t>(4分)</t>
    </r>
  </si>
  <si>
    <t>优化行政服务方式，对9项医保服务事项实行“告知承诺制”。按照“五级十五同”要求，实现医保政务服务事项全市统一标准。对单位新参保登记等4个服务事项办理时限进一步压缩，即办事项占比达到70%以上。推行周末轮班制度。</t>
  </si>
  <si>
    <t>市医疗保障基金中心
各县（市、区）分局</t>
  </si>
  <si>
    <t>欧家庆
各县（市、区）   分局局长</t>
  </si>
  <si>
    <t>1-14-2</t>
  </si>
  <si>
    <t>优化营商环境，依托省里建成的企业开办“一网通办”平台，做好全市新开办企业“单位新参保登记”“职工参保登记”等医保业务网上及时办理，在医保业务经办中推广应用电子证照。配合做好“市场主体歇业备案制度宣传”专项活动。</t>
  </si>
  <si>
    <t>1-15-1</t>
  </si>
  <si>
    <t>泉州市机关效能建设领导小组关于印发2022年度泉州市经济社会运行和高质量发展监测与绩效管理工作方案的通知（泉效综〔2022〕3号）</t>
  </si>
  <si>
    <t>配合做好省对市、市对县绩效考评指标数据采集报送工作。（3分）</t>
  </si>
  <si>
    <t>做好省对市、市对县基本医疗保险参保人数增量指标的采集统计上报工作</t>
  </si>
  <si>
    <t>肖剑钦
各县（市、区）   分局局长</t>
  </si>
  <si>
    <t>1-15-2</t>
  </si>
  <si>
    <t>做好省对市、市对县深化医改成效指标的采集统计上报工作</t>
  </si>
  <si>
    <t>基金与待遇管理科
医疗服务价格科
市医疗保障基金中心
各县（市、区）分局</t>
  </si>
  <si>
    <t>肖剑钦
黄晓云
各县（市、区）   分局局长</t>
  </si>
  <si>
    <t>1-16-1</t>
  </si>
  <si>
    <t>全国文明城市创建工作</t>
  </si>
  <si>
    <t>办公室会各科室
市医疗保障基金中心
各县（市、区）分局</t>
  </si>
  <si>
    <t>机关各科室、
中心、分局负责人</t>
  </si>
  <si>
    <t>常
规
工
作
目
标</t>
  </si>
  <si>
    <t>2-1-1</t>
  </si>
  <si>
    <t>局“三定”方案</t>
  </si>
  <si>
    <t>聚焦医保基金监管重点环节，健全严密有力的基金监管机制，提高医保基金安全运行效率。（3分）</t>
  </si>
  <si>
    <t>建设医保智能审核系统，加强定点医疗机构医疗费用日常审核，推进医保领域信用管理，运用“三函两牌”监管措施，持续规范定点医药机构医保服务行为，全市医保部门发出“三函两牌”不少于500份。</t>
  </si>
  <si>
    <t>稽查科
市医疗保障基金中心
各县（市、区）分局</t>
  </si>
  <si>
    <t>李伟民
欧家庆
各县（市、区）   分局局长</t>
  </si>
  <si>
    <t>2-1-2</t>
  </si>
  <si>
    <t>完善医保基金监管跨部门联动机制，部署全市医保监管领域“假病人、假病情、假据”等欺诈骗保行为专项整治，移送公安机关涉嫌欺诈骗保犯罪线索3起以上。</t>
  </si>
  <si>
    <t>2-2-1</t>
  </si>
  <si>
    <t>提升基金监管能力，加强基金监管，维护参保人员就医购药权益。（3分）</t>
  </si>
  <si>
    <t>开展定点医药机构“双随机、一公开”检查，抽查家数不少于5家。</t>
  </si>
  <si>
    <t>稽查科
市医保中心
各县（市、区）分局</t>
  </si>
  <si>
    <t xml:space="preserve"> </t>
  </si>
  <si>
    <t>2-2-2</t>
  </si>
  <si>
    <t>推进定点医药机构网格化日常监管，实现全市定点医药机构监督检查覆盖率80%以上。</t>
  </si>
  <si>
    <t>2-3-1</t>
  </si>
  <si>
    <t>开展医疗服务价格调价评估，规范医疗服务价格项目。特需服务和试行期内新增项目实行市场调节价。（3分）</t>
  </si>
  <si>
    <t>开展2022年度医疗服务价格调价评估。符合动态调整触发条件的，启动医疗服务价格动态调整。出台我市药学服务收费政策。</t>
  </si>
  <si>
    <t>医疗服务价格科</t>
  </si>
  <si>
    <t xml:space="preserve">黄晓云
</t>
  </si>
  <si>
    <t>2-3-2</t>
  </si>
  <si>
    <t>实行医疗服务项目分类管理。对部分市场竞争比较充分的医疗服务项目、特需医疗服务项目及试行期内的新增医疗服务项目实行市场调节价管理。</t>
  </si>
  <si>
    <t>2-4-1</t>
  </si>
  <si>
    <t>推进医疗保障领域信用体系建设，维护医保基金安全（3分）</t>
  </si>
  <si>
    <t>出台我市参保人、医保医师和医保药师的信用评价管理制度，开展分级分类管理。</t>
  </si>
  <si>
    <t>2-4-2</t>
  </si>
  <si>
    <t>建立医保与公安、检察部门行刑衔接三方合作机制，组建市医保基金社会监督员队伍，开展医保基金监管集中宣传月，织密扎牢医保基金监管网。</t>
  </si>
  <si>
    <t>合计</t>
  </si>
  <si>
    <t>行
政
能
力
目
标
︵
25分
︶</t>
  </si>
  <si>
    <t>思想建设︵
5分︶</t>
  </si>
  <si>
    <t>4-1</t>
  </si>
  <si>
    <t>落实全面从严治党主体责任、意识形态工作责任制和精神文明建设情况。</t>
  </si>
  <si>
    <t>机关各科室、
中心、分局      负责人</t>
  </si>
  <si>
    <t>4-2</t>
  </si>
  <si>
    <t>按照市垃圾分类办制定的考评标准，做好本系统本单位的生活垃圾分类工作。</t>
  </si>
  <si>
    <t>4-3</t>
  </si>
  <si>
    <t>做好公务员平时考核工作，健全完善公务员信息库建设，实现公务员信息动态管理。</t>
  </si>
  <si>
    <t>办公室</t>
  </si>
  <si>
    <t>4-4</t>
  </si>
  <si>
    <t>定期向市委办公室报送信息，认真做好信息约稿工作，完成信息报送任务。</t>
  </si>
  <si>
    <t>4-5</t>
  </si>
  <si>
    <t>定期向市政府办公室报送信息，认真做好信息约稿工作，完成信息报送任务。</t>
  </si>
  <si>
    <t>依法办事︵5分︶</t>
  </si>
  <si>
    <t>5-1</t>
  </si>
  <si>
    <t>自觉接受人大监督，及时答复人大代表建议，完成人大督办件。</t>
  </si>
  <si>
    <t>5-2</t>
  </si>
  <si>
    <t>自觉接受政协监督，及时答复政协委员提案，完成政协督办件。</t>
  </si>
  <si>
    <t>依法办事︵
5分︶</t>
  </si>
  <si>
    <t>5-3</t>
  </si>
  <si>
    <t>遵守宪法和法律，依照《信访工作条例》做好信访工作。</t>
  </si>
  <si>
    <t>5-4</t>
  </si>
  <si>
    <t>遵守财务规定，加强财政资金预算和债务风险管理，厉行节约，严格控制一般性支出。</t>
  </si>
  <si>
    <t>5-5</t>
  </si>
  <si>
    <t>严格执行中央八项规定，依法依规开展表彰奖励和创建示范活动。</t>
  </si>
  <si>
    <t>高效服务︵
5分︶</t>
  </si>
  <si>
    <t>6-1</t>
  </si>
  <si>
    <t>做好电子政务相关建设管理与应用推广工作。</t>
  </si>
  <si>
    <t>6-2</t>
  </si>
  <si>
    <t>加强市政府门户网站政策文件解读发布工作，加强单位门户网站建设和管理。</t>
  </si>
  <si>
    <t>6-3</t>
  </si>
  <si>
    <t>提升12345政务服务热线群众诉求办理质量。</t>
  </si>
  <si>
    <t>6-4</t>
  </si>
  <si>
    <t>优化营商环境，推进行政审批制度改革，完善社会信用体系。</t>
  </si>
  <si>
    <t>6-5</t>
  </si>
  <si>
    <t>“抓开放招商促项目落地”达成情况。</t>
  </si>
  <si>
    <t>廉洁建设︵
5分︶</t>
  </si>
  <si>
    <t>7-1</t>
  </si>
  <si>
    <t>落实党风廉政建设主体责任，严格遵守党规党纪和中央八项规定。</t>
  </si>
  <si>
    <t>7-2</t>
  </si>
  <si>
    <t>落实安全生产工作,没有被执行责任追究的事项。</t>
  </si>
  <si>
    <t>7-3</t>
  </si>
  <si>
    <t>落实消防生产工作,没有被执行责任追究的事项。</t>
  </si>
  <si>
    <t>7-4</t>
  </si>
  <si>
    <t>落实社会治安综合治理工作,推进“综治+”治理中心建设工作情况。</t>
  </si>
  <si>
    <t>7-5</t>
  </si>
  <si>
    <t>遵守党纪政纪，规范处分程序和解除处分备案工作。</t>
  </si>
  <si>
    <t>管理创新︵
5分︶</t>
  </si>
  <si>
    <t>8-1</t>
  </si>
  <si>
    <t>做好本单位及机关内部绩效工作方案，按时报送绩效目标考评相关材料。</t>
  </si>
  <si>
    <t>办公室会各科室</t>
  </si>
  <si>
    <t>8-2</t>
  </si>
  <si>
    <t>落实绩效工作方案审核环节的修改意见，准备好绩效目标考评阶段性检查。</t>
  </si>
  <si>
    <t>8-3</t>
  </si>
  <si>
    <t>积极选派本单位绩效工作人员、绩效专家参加绩效考评工作。</t>
  </si>
  <si>
    <t>8-4</t>
  </si>
  <si>
    <t>推进治理理念创新、行政方式创新和体制机制创新，至少形成1项具有创新性、成效性和推广性的创新成果，参加省、市改革创新项目评选及机关体制机制创新优秀案例征集评选活动等。</t>
  </si>
  <si>
    <r>
      <rPr>
        <b/>
        <sz val="18"/>
        <rFont val="宋体"/>
        <charset val="134"/>
      </rPr>
      <t>合</t>
    </r>
    <r>
      <rPr>
        <b/>
        <sz val="18"/>
        <rFont val="Times New Roman"/>
        <charset val="0"/>
      </rPr>
      <t xml:space="preserve">  </t>
    </r>
    <r>
      <rPr>
        <b/>
        <sz val="18"/>
        <rFont val="宋体"/>
        <charset val="134"/>
      </rPr>
      <t>计</t>
    </r>
  </si>
  <si>
    <r>
      <rPr>
        <b/>
        <sz val="18"/>
        <rFont val="宋体"/>
        <charset val="134"/>
      </rPr>
      <t>绩效目标考评得分（职能工作目标</t>
    </r>
    <r>
      <rPr>
        <b/>
        <sz val="18"/>
        <rFont val="Times New Roman"/>
        <charset val="0"/>
      </rPr>
      <t>+</t>
    </r>
    <r>
      <rPr>
        <b/>
        <sz val="18"/>
        <rFont val="宋体"/>
        <charset val="134"/>
      </rPr>
      <t>行政能力目标）</t>
    </r>
  </si>
  <si>
    <t xml:space="preserve">单位主要领导：                     分管领导：                 科室负责人：                 经办人：                 联系电话：                 </t>
  </si>
  <si>
    <t>绩效考评组成员：                                                                                  2022 年   月   日</t>
  </si>
  <si>
    <t>总分</t>
  </si>
  <si>
    <t>档次</t>
  </si>
  <si>
    <t>职能工作目标</t>
  </si>
  <si>
    <r>
      <rPr>
        <sz val="12"/>
        <rFont val="宋体"/>
        <charset val="134"/>
      </rPr>
      <t>A</t>
    </r>
    <r>
      <rPr>
        <sz val="12"/>
        <rFont val="宋体"/>
        <charset val="134"/>
      </rPr>
      <t>+</t>
    </r>
  </si>
  <si>
    <t>行政能力目标</t>
  </si>
  <si>
    <r>
      <rPr>
        <sz val="12"/>
        <rFont val="宋体"/>
        <charset val="134"/>
      </rPr>
      <t>A</t>
    </r>
    <r>
      <rPr>
        <sz val="12"/>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</si>
</sst>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0.00_);[Red]\(0.00\)"/>
    <numFmt numFmtId="179" formatCode="0.000_ ;[Red]\-0.000\ "/>
  </numFmts>
  <fonts count="35">
    <font>
      <sz val="12"/>
      <name val="宋体"/>
      <charset val="134"/>
    </font>
    <font>
      <b/>
      <sz val="12"/>
      <name val="宋体"/>
      <charset val="134"/>
    </font>
    <font>
      <sz val="9"/>
      <name val="宋体"/>
      <charset val="134"/>
    </font>
    <font>
      <sz val="10"/>
      <name val="宋体"/>
      <charset val="134"/>
    </font>
    <font>
      <sz val="24"/>
      <name val="黑体"/>
      <charset val="134"/>
    </font>
    <font>
      <sz val="36"/>
      <name val="方正小标宋简体"/>
      <charset val="134"/>
    </font>
    <font>
      <b/>
      <sz val="16"/>
      <name val="宋体"/>
      <charset val="134"/>
    </font>
    <font>
      <sz val="16"/>
      <name val="宋体"/>
      <charset val="134"/>
    </font>
    <font>
      <b/>
      <sz val="18"/>
      <name val="宋体"/>
      <charset val="134"/>
    </font>
    <font>
      <sz val="18"/>
      <name val="宋体"/>
      <charset val="134"/>
      <scheme val="minor"/>
    </font>
    <font>
      <b/>
      <sz val="18"/>
      <name val="宋体"/>
      <charset val="134"/>
      <scheme val="minor"/>
    </font>
    <font>
      <sz val="18"/>
      <name val="宋体"/>
      <charset val="134"/>
    </font>
    <font>
      <sz val="18"/>
      <name val="仿宋_GB2312"/>
      <charset val="134"/>
    </font>
    <font>
      <sz val="18"/>
      <name val="Times New Roman"/>
      <charset val="0"/>
    </font>
    <font>
      <sz val="18"/>
      <color rgb="FF000000"/>
      <name val="宋体"/>
      <charset val="134"/>
      <scheme val="minor"/>
    </font>
    <font>
      <b/>
      <sz val="18"/>
      <name val="Times New Roman"/>
      <charset val="0"/>
    </font>
    <font>
      <u/>
      <sz val="12"/>
      <color indexed="12"/>
      <name val="宋体"/>
      <charset val="134"/>
    </font>
    <font>
      <u/>
      <sz val="12"/>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42"/>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42"/>
      <name val="宋体"/>
      <charset val="134"/>
    </font>
    <font>
      <sz val="11"/>
      <color indexed="8"/>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5">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0" fillId="3"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4" borderId="14" applyNumberFormat="0" applyAlignment="0" applyProtection="0">
      <alignment vertical="center"/>
    </xf>
    <xf numFmtId="0" fontId="25" fillId="5" borderId="15" applyNumberFormat="0" applyAlignment="0" applyProtection="0">
      <alignment vertical="center"/>
    </xf>
    <xf numFmtId="0" fontId="26" fillId="5" borderId="14" applyNumberFormat="0" applyAlignment="0" applyProtection="0">
      <alignment vertical="center"/>
    </xf>
    <xf numFmtId="0" fontId="27" fillId="6"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3" borderId="0" applyNumberFormat="0" applyBorder="0" applyAlignment="0" applyProtection="0">
      <alignment vertical="center"/>
    </xf>
    <xf numFmtId="0" fontId="34" fillId="7" borderId="0" applyNumberFormat="0" applyBorder="0" applyAlignment="0" applyProtection="0">
      <alignment vertical="center"/>
    </xf>
    <xf numFmtId="0" fontId="33" fillId="13" borderId="0" applyNumberFormat="0" applyBorder="0" applyAlignment="0" applyProtection="0">
      <alignment vertical="center"/>
    </xf>
    <xf numFmtId="0" fontId="33" fillId="10"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3" borderId="0" applyNumberFormat="0" applyBorder="0" applyAlignment="0" applyProtection="0">
      <alignment vertical="center"/>
    </xf>
    <xf numFmtId="0" fontId="33" fillId="17"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8" borderId="0" applyNumberFormat="0" applyBorder="0" applyAlignment="0" applyProtection="0">
      <alignment vertical="center"/>
    </xf>
    <xf numFmtId="0" fontId="33" fillId="15"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3" fillId="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cellStyleXfs>
  <cellXfs count="134">
    <xf numFmtId="0" fontId="0" fillId="0" borderId="0" xfId="0"/>
    <xf numFmtId="0" fontId="0" fillId="0" borderId="0" xfId="0" applyFont="1"/>
    <xf numFmtId="0" fontId="0" fillId="0" borderId="0" xfId="0" applyFont="1" applyProtection="1"/>
    <xf numFmtId="0" fontId="1" fillId="0" borderId="0" xfId="0" applyFont="1" applyProtection="1">
      <protection locked="0"/>
    </xf>
    <xf numFmtId="0" fontId="0" fillId="0" borderId="0" xfId="0" applyFont="1" applyFill="1" applyAlignment="1" applyProtection="1">
      <alignment horizontal="left" wrapText="1"/>
      <protection locked="0"/>
    </xf>
    <xf numFmtId="0" fontId="2" fillId="0" borderId="0" xfId="0" applyFont="1" applyFill="1" applyAlignment="1" applyProtection="1">
      <alignment horizontal="left" wrapText="1"/>
      <protection locked="0"/>
    </xf>
    <xf numFmtId="0" fontId="1" fillId="0" borderId="0" xfId="0" applyFont="1" applyFill="1" applyProtection="1">
      <protection locked="0"/>
    </xf>
    <xf numFmtId="0" fontId="0" fillId="0" borderId="0" xfId="0" applyFont="1" applyFill="1" applyProtection="1">
      <protection locked="0"/>
    </xf>
    <xf numFmtId="0" fontId="0" fillId="0" borderId="0" xfId="0" applyFont="1" applyProtection="1">
      <protection locked="0"/>
    </xf>
    <xf numFmtId="0" fontId="0" fillId="0" borderId="0" xfId="0" applyFont="1" applyAlignment="1" applyProtection="1">
      <alignment horizontal="center"/>
      <protection locked="0"/>
    </xf>
    <xf numFmtId="49" fontId="0" fillId="0" borderId="0" xfId="0" applyNumberFormat="1" applyFont="1" applyProtection="1">
      <protection locked="0"/>
    </xf>
    <xf numFmtId="0" fontId="0" fillId="0" borderId="0" xfId="0" applyFont="1" applyAlignment="1" applyProtection="1">
      <alignment wrapText="1"/>
      <protection locked="0"/>
    </xf>
    <xf numFmtId="0" fontId="0" fillId="0" borderId="0" xfId="0" applyFont="1" applyAlignment="1" applyProtection="1">
      <alignment horizontal="left" wrapText="1"/>
      <protection locked="0"/>
    </xf>
    <xf numFmtId="0" fontId="3" fillId="0" borderId="0" xfId="0" applyFont="1" applyAlignment="1" applyProtection="1">
      <alignment horizontal="center"/>
      <protection locked="0"/>
    </xf>
    <xf numFmtId="0" fontId="3" fillId="0" borderId="0" xfId="0" applyNumberFormat="1" applyFont="1" applyAlignment="1" applyProtection="1">
      <alignment horizontal="left"/>
      <protection locked="0"/>
    </xf>
    <xf numFmtId="0" fontId="0" fillId="0" borderId="0" xfId="0" applyFont="1" applyAlignment="1" applyProtection="1">
      <alignment horizontal="center" vertical="center"/>
      <protection locked="0"/>
    </xf>
    <xf numFmtId="178" fontId="0" fillId="0" borderId="0" xfId="0" applyNumberFormat="1" applyFont="1" applyAlignment="1" applyProtection="1">
      <alignment horizontal="center" vertical="center"/>
      <protection locked="0"/>
    </xf>
    <xf numFmtId="0" fontId="0" fillId="0" borderId="0" xfId="0" applyFont="1" applyAlignment="1" applyProtection="1">
      <alignment horizontal="left"/>
      <protection locked="0"/>
    </xf>
    <xf numFmtId="0" fontId="0" fillId="0" borderId="0" xfId="0" applyFont="1" applyBorder="1" applyProtection="1"/>
    <xf numFmtId="0" fontId="0" fillId="0" borderId="0" xfId="0" applyFont="1" applyAlignment="1" applyProtection="1">
      <alignment horizontal="center"/>
    </xf>
    <xf numFmtId="0" fontId="3" fillId="0" borderId="0" xfId="0" applyFont="1" applyAlignment="1" applyProtection="1">
      <alignment horizontal="center"/>
    </xf>
    <xf numFmtId="0" fontId="0" fillId="0" borderId="0" xfId="0" applyFont="1" applyAlignment="1" applyProtection="1">
      <alignment horizontal="center" vertical="center"/>
    </xf>
    <xf numFmtId="178" fontId="0" fillId="0" borderId="0" xfId="0" applyNumberFormat="1" applyFont="1" applyAlignment="1" applyProtection="1">
      <alignment horizontal="center" vertical="center"/>
    </xf>
    <xf numFmtId="0" fontId="0" fillId="0" borderId="0" xfId="0" applyFont="1" applyAlignment="1" applyProtection="1">
      <alignment horizontal="left"/>
    </xf>
    <xf numFmtId="0" fontId="1" fillId="0" borderId="0" xfId="0" applyFont="1" applyAlignment="1" applyProtection="1">
      <alignment horizontal="center" vertical="center"/>
    </xf>
    <xf numFmtId="0" fontId="1" fillId="0" borderId="0" xfId="0" applyFont="1" applyAlignment="1" applyProtection="1">
      <alignment horizontal="center" vertical="center"/>
      <protection locked="0"/>
    </xf>
    <xf numFmtId="0" fontId="0" fillId="0" borderId="0" xfId="0" applyFont="1" applyFill="1" applyBorder="1" applyAlignment="1" applyProtection="1">
      <alignment horizontal="center"/>
    </xf>
    <xf numFmtId="0" fontId="0" fillId="0" borderId="0" xfId="0" applyBorder="1" applyProtection="1"/>
    <xf numFmtId="0" fontId="0" fillId="0" borderId="0" xfId="0" applyProtection="1"/>
    <xf numFmtId="0" fontId="3" fillId="0" borderId="0" xfId="0" applyFont="1" applyFill="1" applyBorder="1" applyAlignment="1" applyProtection="1">
      <alignment horizontal="center"/>
    </xf>
    <xf numFmtId="0" fontId="3" fillId="0" borderId="0" xfId="0" applyNumberFormat="1" applyFont="1" applyFill="1" applyBorder="1" applyAlignment="1" applyProtection="1">
      <alignment horizontal="left"/>
      <protection locked="0"/>
    </xf>
    <xf numFmtId="0" fontId="0" fillId="0" borderId="0" xfId="0" applyFont="1" applyFill="1" applyBorder="1" applyProtection="1"/>
    <xf numFmtId="0" fontId="0" fillId="0" borderId="0" xfId="0" applyFont="1" applyFill="1" applyBorder="1" applyProtection="1">
      <protection locked="0"/>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4" fillId="0" borderId="0" xfId="0" applyFont="1" applyAlignment="1" applyProtection="1">
      <alignment horizontal="left" vertical="center"/>
    </xf>
    <xf numFmtId="0" fontId="3" fillId="0" borderId="0" xfId="0" applyFont="1" applyFill="1" applyAlignment="1" applyProtection="1">
      <alignment horizontal="center"/>
    </xf>
    <xf numFmtId="0" fontId="3" fillId="0" borderId="0" xfId="0" applyNumberFormat="1" applyFont="1" applyFill="1" applyAlignment="1" applyProtection="1">
      <alignment horizontal="left"/>
      <protection locked="0"/>
    </xf>
    <xf numFmtId="0" fontId="0" fillId="0" borderId="0" xfId="0" applyFont="1" applyFill="1" applyProtection="1"/>
    <xf numFmtId="0" fontId="0" fillId="0" borderId="0" xfId="0" applyFont="1" applyFill="1" applyAlignment="1" applyProtection="1">
      <alignment horizontal="center" vertical="center"/>
    </xf>
    <xf numFmtId="0" fontId="0" fillId="0" borderId="0" xfId="0" applyFont="1" applyFill="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178" fontId="6" fillId="0" borderId="2" xfId="0" applyNumberFormat="1"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49" fontId="8" fillId="0" borderId="2" xfId="0" applyNumberFormat="1" applyFont="1" applyBorder="1" applyAlignment="1" applyProtection="1">
      <alignment horizontal="center" vertical="center" wrapText="1"/>
    </xf>
    <xf numFmtId="0" fontId="6" fillId="0" borderId="2" xfId="0" applyFont="1" applyBorder="1" applyAlignment="1" applyProtection="1">
      <alignment horizontal="left" vertical="center" wrapText="1"/>
    </xf>
    <xf numFmtId="0" fontId="6" fillId="0" borderId="4" xfId="0" applyFont="1" applyBorder="1" applyAlignment="1" applyProtection="1">
      <alignment horizontal="center"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1" fillId="0" borderId="5"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179" fontId="13" fillId="0" borderId="2" xfId="0" applyNumberFormat="1" applyFont="1" applyFill="1" applyBorder="1" applyAlignment="1" applyProtection="1">
      <alignment horizontal="left" vertical="center" wrapText="1"/>
    </xf>
    <xf numFmtId="179" fontId="13" fillId="0" borderId="2" xfId="0" applyNumberFormat="1"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49" fontId="9" fillId="0" borderId="2" xfId="0" applyNumberFormat="1" applyFont="1" applyFill="1" applyBorder="1" applyAlignment="1">
      <alignment vertical="center" wrapText="1"/>
    </xf>
    <xf numFmtId="0" fontId="10" fillId="0" borderId="2" xfId="0" applyFont="1" applyFill="1" applyBorder="1" applyAlignment="1">
      <alignment vertical="center" wrapText="1"/>
    </xf>
    <xf numFmtId="0" fontId="8" fillId="0" borderId="6"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2" xfId="0" applyFont="1" applyBorder="1" applyAlignment="1" applyProtection="1">
      <alignment horizontal="center" vertical="center" wrapText="1"/>
    </xf>
    <xf numFmtId="0" fontId="9" fillId="2" borderId="2" xfId="0"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179" fontId="11" fillId="0" borderId="2" xfId="0" applyNumberFormat="1" applyFont="1" applyFill="1" applyBorder="1" applyAlignment="1" applyProtection="1">
      <alignment horizontal="left" vertical="center" wrapText="1"/>
    </xf>
    <xf numFmtId="179" fontId="11" fillId="0" borderId="2" xfId="0" applyNumberFormat="1" applyFont="1" applyFill="1" applyBorder="1" applyAlignment="1" applyProtection="1">
      <alignment horizontal="left" vertical="center" wrapText="1"/>
      <protection locked="0"/>
    </xf>
    <xf numFmtId="49" fontId="9" fillId="0" borderId="7"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4" fillId="0" borderId="2" xfId="0" applyFont="1" applyBorder="1" applyAlignment="1">
      <alignment horizontal="left" vertical="center" wrapText="1"/>
    </xf>
    <xf numFmtId="0" fontId="9" fillId="0" borderId="2" xfId="53" applyFont="1" applyFill="1" applyBorder="1" applyAlignment="1">
      <alignment horizontal="center" vertical="center" wrapText="1"/>
    </xf>
    <xf numFmtId="0" fontId="8" fillId="0" borderId="2" xfId="0" applyFont="1" applyFill="1" applyBorder="1" applyAlignment="1">
      <alignment vertical="center" wrapText="1"/>
    </xf>
    <xf numFmtId="49" fontId="11"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11" fillId="0" borderId="2"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49" fontId="11" fillId="0" borderId="7"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5"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179" fontId="15" fillId="0" borderId="2" xfId="0" applyNumberFormat="1" applyFont="1" applyFill="1" applyBorder="1" applyAlignment="1" applyProtection="1">
      <alignment horizontal="center" vertical="center" wrapText="1"/>
    </xf>
    <xf numFmtId="179" fontId="15" fillId="0" borderId="2" xfId="0"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left" vertical="center" wrapText="1"/>
      <protection locked="0"/>
    </xf>
    <xf numFmtId="0" fontId="13" fillId="0" borderId="2" xfId="0" applyFont="1" applyFill="1" applyBorder="1" applyAlignment="1">
      <alignment horizontal="center" vertical="center" wrapText="1"/>
    </xf>
    <xf numFmtId="0" fontId="11" fillId="0" borderId="2" xfId="0" applyNumberFormat="1"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protection locked="0"/>
    </xf>
    <xf numFmtId="179" fontId="13" fillId="0" borderId="2" xfId="0" applyNumberFormat="1" applyFont="1" applyFill="1" applyBorder="1" applyAlignment="1" applyProtection="1">
      <alignment horizontal="center" vertical="center" wrapText="1"/>
    </xf>
    <xf numFmtId="179" fontId="13"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protection locked="0"/>
    </xf>
    <xf numFmtId="0" fontId="13" fillId="0" borderId="2" xfId="0" applyNumberFormat="1" applyFont="1" applyFill="1" applyBorder="1" applyAlignment="1" applyProtection="1">
      <alignment horizontal="left" vertical="center" wrapText="1"/>
      <protection locked="0"/>
    </xf>
    <xf numFmtId="0" fontId="11" fillId="0" borderId="5" xfId="0" applyNumberFormat="1" applyFont="1" applyFill="1" applyBorder="1" applyAlignment="1" applyProtection="1">
      <alignment horizontal="left" vertical="center" wrapText="1"/>
      <protection locked="0"/>
    </xf>
    <xf numFmtId="0" fontId="15" fillId="0" borderId="2" xfId="0" applyFont="1" applyFill="1" applyBorder="1" applyAlignment="1">
      <alignment horizontal="center" vertical="center" wrapText="1"/>
    </xf>
    <xf numFmtId="0" fontId="15" fillId="0" borderId="2" xfId="0" applyFont="1" applyBorder="1" applyAlignment="1" applyProtection="1">
      <alignment horizontal="center" vertical="center" wrapText="1"/>
    </xf>
    <xf numFmtId="0" fontId="13" fillId="0" borderId="2"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3" xfId="0" applyFont="1" applyBorder="1" applyAlignment="1" applyProtection="1">
      <alignment vertical="center" wrapText="1"/>
      <protection locked="0"/>
    </xf>
    <xf numFmtId="0" fontId="13" fillId="0" borderId="3"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xf>
    <xf numFmtId="0" fontId="8" fillId="0" borderId="0"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horizontal="center" vertical="center" wrapText="1"/>
    </xf>
    <xf numFmtId="0" fontId="3" fillId="0" borderId="0" xfId="0" applyNumberFormat="1"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3" xfId="51"/>
    <cellStyle name="常规 2" xfId="52"/>
    <cellStyle name="常规 5" xfId="53"/>
    <cellStyle name="常规 4" xfId="54"/>
  </cellStyles>
  <tableStyles count="0" defaultTableStyle="TableStyleMedium2"/>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37" workbookViewId="0">
      <selection activeCell="A1" sqref="A1"/>
    </sheetView>
  </sheetViews>
  <sheetFormatPr defaultColWidth="9" defaultRowHeight="14.25"/>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8"/>
  <sheetViews>
    <sheetView tabSelected="1" view="pageBreakPreview" zoomScale="64" zoomScaleNormal="100" topLeftCell="A74" workbookViewId="0">
      <selection activeCell="D80" sqref="D80:F80"/>
    </sheetView>
  </sheetViews>
  <sheetFormatPr defaultColWidth="9" defaultRowHeight="14.25"/>
  <cols>
    <col min="1" max="1" width="4.625" style="8" customWidth="1"/>
    <col min="2" max="2" width="4.25" style="8" customWidth="1"/>
    <col min="3" max="3" width="11.6333333333333" style="9" customWidth="1"/>
    <col min="4" max="4" width="28.125" style="10" customWidth="1"/>
    <col min="5" max="5" width="23.0416666666667" style="11" customWidth="1"/>
    <col min="6" max="6" width="53.625" style="12" customWidth="1"/>
    <col min="7" max="7" width="4.68333333333333" style="9" customWidth="1"/>
    <col min="8" max="8" width="16.2083333333333" style="13" customWidth="1"/>
    <col min="9" max="9" width="14.625" style="13" customWidth="1"/>
    <col min="10" max="10" width="30.25" style="13" customWidth="1"/>
    <col min="11" max="11" width="25.3833333333333" style="13" customWidth="1"/>
    <col min="12" max="12" width="29.125" style="14" hidden="1" customWidth="1"/>
    <col min="13" max="13" width="1.75" style="8" hidden="1" customWidth="1"/>
    <col min="14" max="14" width="4.75" style="8" hidden="1" customWidth="1"/>
    <col min="15" max="15" width="4.375" style="8" hidden="1" customWidth="1"/>
    <col min="16" max="16" width="5.5" style="15" hidden="1" customWidth="1"/>
    <col min="17" max="18" width="5.375" style="15" hidden="1" customWidth="1"/>
    <col min="19" max="19" width="34.25" style="15" hidden="1" customWidth="1"/>
    <col min="20" max="23" width="3.875" style="15" hidden="1" customWidth="1"/>
    <col min="24" max="30" width="3.25" style="15" hidden="1" customWidth="1"/>
    <col min="31" max="31" width="2.75" style="16" hidden="1" customWidth="1"/>
    <col min="32" max="32" width="4.29166666666667" style="16" hidden="1" customWidth="1"/>
    <col min="33" max="33" width="0.391666666666667" style="17" hidden="1" customWidth="1"/>
    <col min="34" max="16384" width="9" style="8"/>
  </cols>
  <sheetData>
    <row r="1" s="2" customFormat="1" ht="20.25" hidden="1" customHeight="1" spans="1:33">
      <c r="A1" s="18" t="s">
        <v>0</v>
      </c>
      <c r="B1" s="18">
        <f>COUNTIF(V36:V104,"A+1")</f>
        <v>0</v>
      </c>
      <c r="C1" s="19"/>
      <c r="D1" s="2" t="s">
        <v>0</v>
      </c>
      <c r="E1" s="2">
        <v>100</v>
      </c>
      <c r="F1" s="2">
        <v>99</v>
      </c>
      <c r="G1" s="19">
        <v>98</v>
      </c>
      <c r="H1" s="19">
        <v>97</v>
      </c>
      <c r="I1" s="19"/>
      <c r="J1" s="20"/>
      <c r="K1" s="20"/>
      <c r="L1" s="14"/>
      <c r="N1" s="8"/>
      <c r="O1" s="8"/>
      <c r="P1" s="21"/>
      <c r="Q1" s="21"/>
      <c r="R1" s="21"/>
      <c r="S1" s="15"/>
      <c r="T1" s="15"/>
      <c r="U1" s="15"/>
      <c r="V1" s="15"/>
      <c r="W1" s="15"/>
      <c r="X1" s="15"/>
      <c r="Y1" s="15"/>
      <c r="Z1" s="15"/>
      <c r="AA1" s="15"/>
      <c r="AB1" s="15"/>
      <c r="AC1" s="15"/>
      <c r="AD1" s="15"/>
      <c r="AE1" s="22"/>
      <c r="AF1" s="22"/>
      <c r="AG1" s="23"/>
    </row>
    <row r="2" s="2" customFormat="1" ht="20.25" hidden="1" customHeight="1" spans="1:33">
      <c r="A2" s="18" t="s">
        <v>1</v>
      </c>
      <c r="B2" s="18">
        <f>COUNTIF(V36:V104,"A+2")</f>
        <v>0</v>
      </c>
      <c r="C2" s="19"/>
      <c r="D2" s="2" t="s">
        <v>1</v>
      </c>
      <c r="E2" s="2">
        <v>100</v>
      </c>
      <c r="F2" s="2">
        <v>99</v>
      </c>
      <c r="G2" s="19">
        <v>98</v>
      </c>
      <c r="H2" s="19">
        <v>97</v>
      </c>
      <c r="I2" s="19"/>
      <c r="J2" s="20"/>
      <c r="K2" s="20"/>
      <c r="L2" s="14"/>
      <c r="N2" s="3"/>
      <c r="O2" s="3"/>
      <c r="P2" s="24"/>
      <c r="Q2" s="24"/>
      <c r="R2" s="24"/>
      <c r="S2" s="25"/>
      <c r="T2" s="25"/>
      <c r="U2" s="25"/>
      <c r="V2" s="25"/>
      <c r="W2" s="25"/>
      <c r="X2" s="25"/>
      <c r="Y2" s="25"/>
      <c r="Z2" s="15"/>
      <c r="AA2" s="15"/>
      <c r="AB2" s="15"/>
      <c r="AC2" s="15"/>
      <c r="AD2" s="15"/>
      <c r="AE2" s="22"/>
      <c r="AF2" s="22"/>
      <c r="AG2" s="23"/>
    </row>
    <row r="3" s="2" customFormat="1" ht="20.25" hidden="1" customHeight="1" spans="1:33">
      <c r="A3" s="18" t="s">
        <v>2</v>
      </c>
      <c r="B3" s="18">
        <f>COUNTIF(V36:V104,"A+3")</f>
        <v>0</v>
      </c>
      <c r="C3" s="19"/>
      <c r="D3" s="2" t="s">
        <v>2</v>
      </c>
      <c r="E3" s="2">
        <v>100</v>
      </c>
      <c r="F3" s="2">
        <v>99</v>
      </c>
      <c r="G3" s="19">
        <v>98</v>
      </c>
      <c r="H3" s="19">
        <v>97</v>
      </c>
      <c r="I3" s="19"/>
      <c r="J3" s="20"/>
      <c r="K3" s="20"/>
      <c r="L3" s="14"/>
      <c r="N3" s="8"/>
      <c r="O3" s="8"/>
      <c r="P3" s="21"/>
      <c r="Q3" s="21"/>
      <c r="R3" s="21"/>
      <c r="S3" s="15"/>
      <c r="T3" s="15"/>
      <c r="U3" s="15"/>
      <c r="V3" s="15"/>
      <c r="W3" s="15"/>
      <c r="X3" s="15"/>
      <c r="Y3" s="15"/>
      <c r="Z3" s="15"/>
      <c r="AA3" s="15"/>
      <c r="AB3" s="15"/>
      <c r="AC3" s="15"/>
      <c r="AD3" s="15"/>
      <c r="AE3" s="22"/>
      <c r="AF3" s="22"/>
      <c r="AG3" s="23"/>
    </row>
    <row r="4" s="2" customFormat="1" ht="20.25" hidden="1" customHeight="1" spans="1:33">
      <c r="A4" s="18" t="s">
        <v>3</v>
      </c>
      <c r="B4" s="18">
        <f>COUNTIF(V36:V104,"A+4")</f>
        <v>0</v>
      </c>
      <c r="C4" s="19"/>
      <c r="D4" s="2" t="s">
        <v>3</v>
      </c>
      <c r="E4" s="2">
        <v>100</v>
      </c>
      <c r="F4" s="2">
        <v>99</v>
      </c>
      <c r="G4" s="19">
        <v>98</v>
      </c>
      <c r="H4" s="19">
        <v>97</v>
      </c>
      <c r="I4" s="19"/>
      <c r="J4" s="20"/>
      <c r="K4" s="20"/>
      <c r="L4" s="14"/>
      <c r="N4" s="8"/>
      <c r="O4" s="8"/>
      <c r="P4" s="21"/>
      <c r="Q4" s="21"/>
      <c r="R4" s="21"/>
      <c r="S4" s="15"/>
      <c r="T4" s="15"/>
      <c r="U4" s="15"/>
      <c r="V4" s="15"/>
      <c r="W4" s="15"/>
      <c r="X4" s="15"/>
      <c r="Y4" s="15"/>
      <c r="Z4" s="15"/>
      <c r="AA4" s="15"/>
      <c r="AB4" s="15"/>
      <c r="AC4" s="15"/>
      <c r="AD4" s="15"/>
      <c r="AE4" s="22"/>
      <c r="AF4" s="22"/>
      <c r="AG4" s="23"/>
    </row>
    <row r="5" s="2" customFormat="1" ht="20.25" hidden="1" customHeight="1" spans="1:33">
      <c r="A5" s="18" t="s">
        <v>4</v>
      </c>
      <c r="B5" s="18">
        <f>COUNTIF(V36:V104,"A1")</f>
        <v>0</v>
      </c>
      <c r="C5" s="19"/>
      <c r="D5" s="2" t="s">
        <v>4</v>
      </c>
      <c r="E5" s="2">
        <v>96</v>
      </c>
      <c r="F5" s="2">
        <v>95</v>
      </c>
      <c r="G5" s="19">
        <v>94</v>
      </c>
      <c r="H5" s="19"/>
      <c r="I5" s="19"/>
      <c r="J5" s="20"/>
      <c r="K5" s="20"/>
      <c r="L5" s="14"/>
      <c r="N5" s="8"/>
      <c r="O5" s="8"/>
      <c r="P5" s="21"/>
      <c r="Q5" s="21"/>
      <c r="R5" s="21"/>
      <c r="S5" s="15"/>
      <c r="T5" s="15"/>
      <c r="U5" s="15"/>
      <c r="V5" s="15"/>
      <c r="W5" s="15"/>
      <c r="X5" s="15"/>
      <c r="Y5" s="15"/>
      <c r="Z5" s="15"/>
      <c r="AA5" s="15"/>
      <c r="AB5" s="15"/>
      <c r="AC5" s="15"/>
      <c r="AD5" s="15"/>
      <c r="AE5" s="22"/>
      <c r="AF5" s="22"/>
      <c r="AG5" s="23"/>
    </row>
    <row r="6" s="2" customFormat="1" ht="20.25" hidden="1" customHeight="1" spans="1:33">
      <c r="A6" s="18" t="s">
        <v>5</v>
      </c>
      <c r="B6" s="18">
        <f>COUNTIF(V36:V104,"A2")</f>
        <v>0</v>
      </c>
      <c r="C6" s="19"/>
      <c r="D6" s="2" t="s">
        <v>5</v>
      </c>
      <c r="E6" s="2">
        <v>96</v>
      </c>
      <c r="F6" s="2">
        <v>95</v>
      </c>
      <c r="G6" s="19">
        <v>94</v>
      </c>
      <c r="H6" s="26"/>
      <c r="I6" s="26"/>
      <c r="J6" s="20"/>
      <c r="K6" s="20"/>
      <c r="L6" s="14"/>
      <c r="N6" s="8"/>
      <c r="O6" s="8"/>
      <c r="P6" s="21"/>
      <c r="Q6" s="21"/>
      <c r="R6" s="21"/>
      <c r="S6" s="15"/>
      <c r="T6" s="15"/>
      <c r="U6" s="15"/>
      <c r="V6" s="15"/>
      <c r="W6" s="15"/>
      <c r="X6" s="15"/>
      <c r="Y6" s="15"/>
      <c r="Z6" s="15"/>
      <c r="AA6" s="15"/>
      <c r="AB6" s="15"/>
      <c r="AC6" s="15"/>
      <c r="AD6" s="15"/>
      <c r="AE6" s="22"/>
      <c r="AF6" s="22"/>
      <c r="AG6" s="23"/>
    </row>
    <row r="7" s="2" customFormat="1" ht="20.25" hidden="1" customHeight="1" spans="1:33">
      <c r="A7" s="18" t="s">
        <v>6</v>
      </c>
      <c r="B7" s="18">
        <f>COUNTIF(V36:V104,"A3")</f>
        <v>0</v>
      </c>
      <c r="C7" s="19"/>
      <c r="D7" s="2" t="s">
        <v>6</v>
      </c>
      <c r="E7" s="2">
        <v>96</v>
      </c>
      <c r="F7" s="2">
        <v>95</v>
      </c>
      <c r="G7" s="19">
        <v>94</v>
      </c>
      <c r="H7" s="26"/>
      <c r="I7" s="26"/>
      <c r="J7" s="20"/>
      <c r="K7" s="20"/>
      <c r="L7" s="14"/>
      <c r="N7" s="8"/>
      <c r="O7" s="8"/>
      <c r="P7" s="21"/>
      <c r="Q7" s="21"/>
      <c r="R7" s="21"/>
      <c r="S7" s="15"/>
      <c r="T7" s="15"/>
      <c r="U7" s="15"/>
      <c r="V7" s="15"/>
      <c r="W7" s="15"/>
      <c r="X7" s="15"/>
      <c r="Y7" s="15"/>
      <c r="Z7" s="15"/>
      <c r="AA7" s="15"/>
      <c r="AB7" s="15"/>
      <c r="AC7" s="15"/>
      <c r="AD7" s="15"/>
      <c r="AE7" s="22"/>
      <c r="AF7" s="22"/>
      <c r="AG7" s="23"/>
    </row>
    <row r="8" s="2" customFormat="1" ht="20.25" hidden="1" customHeight="1" spans="1:33">
      <c r="A8" s="18" t="s">
        <v>7</v>
      </c>
      <c r="B8" s="18">
        <f>COUNTIF(V36:V104,"A4")</f>
        <v>0</v>
      </c>
      <c r="C8" s="19"/>
      <c r="D8" s="2" t="s">
        <v>7</v>
      </c>
      <c r="E8" s="2">
        <v>96</v>
      </c>
      <c r="F8" s="2">
        <v>95</v>
      </c>
      <c r="G8" s="19">
        <v>94</v>
      </c>
      <c r="H8" s="26"/>
      <c r="I8" s="26"/>
      <c r="J8" s="20"/>
      <c r="K8" s="20"/>
      <c r="L8" s="14"/>
      <c r="N8" s="8"/>
      <c r="O8" s="8"/>
      <c r="P8" s="21"/>
      <c r="Q8" s="21"/>
      <c r="R8" s="21"/>
      <c r="S8" s="15"/>
      <c r="T8" s="15"/>
      <c r="U8" s="15"/>
      <c r="V8" s="15"/>
      <c r="W8" s="15"/>
      <c r="X8" s="15"/>
      <c r="Y8" s="15"/>
      <c r="Z8" s="15"/>
      <c r="AA8" s="15"/>
      <c r="AB8" s="15"/>
      <c r="AC8" s="15"/>
      <c r="AD8" s="15"/>
      <c r="AE8" s="22"/>
      <c r="AF8" s="22"/>
      <c r="AG8" s="23"/>
    </row>
    <row r="9" s="2" customFormat="1" ht="20.25" hidden="1" customHeight="1" spans="1:33">
      <c r="A9" s="18" t="s">
        <v>8</v>
      </c>
      <c r="B9" s="18">
        <f>COUNTIF(V36:V104,"A5")</f>
        <v>0</v>
      </c>
      <c r="C9" s="19"/>
      <c r="D9" s="2" t="s">
        <v>8</v>
      </c>
      <c r="E9" s="2">
        <v>96</v>
      </c>
      <c r="F9" s="2">
        <v>95</v>
      </c>
      <c r="G9" s="19">
        <v>94</v>
      </c>
      <c r="H9" s="26"/>
      <c r="I9" s="26"/>
      <c r="J9" s="20"/>
      <c r="K9" s="20"/>
      <c r="L9" s="14"/>
      <c r="N9" s="8"/>
      <c r="O9" s="8"/>
      <c r="P9" s="21"/>
      <c r="Q9" s="21"/>
      <c r="R9" s="21"/>
      <c r="S9" s="15"/>
      <c r="T9" s="15"/>
      <c r="U9" s="15"/>
      <c r="V9" s="15"/>
      <c r="W9" s="15"/>
      <c r="X9" s="15"/>
      <c r="Y9" s="15"/>
      <c r="Z9" s="15"/>
      <c r="AA9" s="15"/>
      <c r="AB9" s="15"/>
      <c r="AC9" s="15"/>
      <c r="AD9" s="15"/>
      <c r="AE9" s="22"/>
      <c r="AF9" s="22"/>
      <c r="AG9" s="23"/>
    </row>
    <row r="10" s="2" customFormat="1" ht="20.25" hidden="1" customHeight="1" spans="1:33">
      <c r="A10" s="27" t="s">
        <v>9</v>
      </c>
      <c r="B10" s="18">
        <f>COUNTIF(V37:V105,"A5")</f>
        <v>0</v>
      </c>
      <c r="C10" s="19"/>
      <c r="D10" s="28" t="s">
        <v>9</v>
      </c>
      <c r="E10" s="2">
        <v>96</v>
      </c>
      <c r="F10" s="2">
        <v>95</v>
      </c>
      <c r="G10" s="19">
        <v>94</v>
      </c>
      <c r="H10" s="26"/>
      <c r="I10" s="26"/>
      <c r="J10" s="20"/>
      <c r="K10" s="20"/>
      <c r="L10" s="14"/>
      <c r="N10" s="8"/>
      <c r="O10" s="8"/>
      <c r="P10" s="21"/>
      <c r="Q10" s="21"/>
      <c r="R10" s="21"/>
      <c r="S10" s="15"/>
      <c r="T10" s="15"/>
      <c r="U10" s="15"/>
      <c r="V10" s="15"/>
      <c r="W10" s="15"/>
      <c r="X10" s="15"/>
      <c r="Y10" s="15"/>
      <c r="Z10" s="15"/>
      <c r="AA10" s="15"/>
      <c r="AB10" s="15"/>
      <c r="AC10" s="15"/>
      <c r="AD10" s="15"/>
      <c r="AE10" s="22"/>
      <c r="AF10" s="22"/>
      <c r="AG10" s="23"/>
    </row>
    <row r="11" s="2" customFormat="1" ht="20.25" hidden="1" customHeight="1" spans="1:33">
      <c r="A11" s="18" t="s">
        <v>10</v>
      </c>
      <c r="B11" s="18">
        <f>COUNTIF(V36:V104,"A-1")</f>
        <v>0</v>
      </c>
      <c r="C11" s="19"/>
      <c r="D11" s="2" t="s">
        <v>10</v>
      </c>
      <c r="E11" s="2">
        <v>93</v>
      </c>
      <c r="F11" s="2">
        <v>92</v>
      </c>
      <c r="G11" s="19">
        <v>91</v>
      </c>
      <c r="H11" s="26">
        <v>90</v>
      </c>
      <c r="I11" s="26"/>
      <c r="J11" s="20"/>
      <c r="K11" s="20"/>
      <c r="L11" s="14"/>
      <c r="N11" s="8"/>
      <c r="O11" s="8"/>
      <c r="P11" s="21"/>
      <c r="Q11" s="21"/>
      <c r="R11" s="21"/>
      <c r="S11" s="15"/>
      <c r="T11" s="15"/>
      <c r="U11" s="15"/>
      <c r="V11" s="15"/>
      <c r="W11" s="15"/>
      <c r="X11" s="15"/>
      <c r="Y11" s="15"/>
      <c r="Z11" s="15"/>
      <c r="AA11" s="15"/>
      <c r="AB11" s="15"/>
      <c r="AC11" s="15"/>
      <c r="AD11" s="15"/>
      <c r="AE11" s="22"/>
      <c r="AF11" s="22"/>
      <c r="AG11" s="23"/>
    </row>
    <row r="12" s="2" customFormat="1" ht="20.25" hidden="1" customHeight="1" spans="1:33">
      <c r="A12" s="18" t="s">
        <v>11</v>
      </c>
      <c r="B12" s="18">
        <f>COUNTIF(V36:V104,"A-2")</f>
        <v>0</v>
      </c>
      <c r="C12" s="19"/>
      <c r="D12" s="2" t="s">
        <v>11</v>
      </c>
      <c r="E12" s="2">
        <v>93</v>
      </c>
      <c r="F12" s="2">
        <v>92</v>
      </c>
      <c r="G12" s="19">
        <v>91</v>
      </c>
      <c r="H12" s="26">
        <v>90</v>
      </c>
      <c r="I12" s="26"/>
      <c r="J12" s="20"/>
      <c r="K12" s="20"/>
      <c r="L12" s="14"/>
      <c r="N12" s="8"/>
      <c r="O12" s="8"/>
      <c r="P12" s="21"/>
      <c r="Q12" s="21"/>
      <c r="R12" s="21"/>
      <c r="S12" s="15"/>
      <c r="T12" s="15"/>
      <c r="U12" s="15"/>
      <c r="V12" s="15"/>
      <c r="W12" s="15"/>
      <c r="X12" s="15"/>
      <c r="Y12" s="15"/>
      <c r="Z12" s="15"/>
      <c r="AA12" s="15"/>
      <c r="AB12" s="15"/>
      <c r="AC12" s="15"/>
      <c r="AD12" s="15"/>
      <c r="AE12" s="22"/>
      <c r="AF12" s="22"/>
      <c r="AG12" s="23"/>
    </row>
    <row r="13" s="2" customFormat="1" ht="20.25" hidden="1" customHeight="1" spans="1:33">
      <c r="A13" s="18" t="s">
        <v>12</v>
      </c>
      <c r="B13" s="18">
        <f>COUNTIF(V36:V104,"A-3")</f>
        <v>0</v>
      </c>
      <c r="C13" s="19"/>
      <c r="D13" s="2" t="s">
        <v>12</v>
      </c>
      <c r="E13" s="2">
        <v>93</v>
      </c>
      <c r="F13" s="2">
        <v>92</v>
      </c>
      <c r="G13" s="19">
        <v>91</v>
      </c>
      <c r="H13" s="26">
        <v>90</v>
      </c>
      <c r="I13" s="26"/>
      <c r="J13" s="20"/>
      <c r="K13" s="20"/>
      <c r="L13" s="14"/>
      <c r="N13" s="8"/>
      <c r="O13" s="8"/>
      <c r="P13" s="21"/>
      <c r="Q13" s="21"/>
      <c r="R13" s="21"/>
      <c r="S13" s="15"/>
      <c r="T13" s="15"/>
      <c r="U13" s="15"/>
      <c r="V13" s="15"/>
      <c r="W13" s="15"/>
      <c r="X13" s="15"/>
      <c r="Y13" s="15"/>
      <c r="Z13" s="15"/>
      <c r="AA13" s="15"/>
      <c r="AB13" s="15"/>
      <c r="AC13" s="15"/>
      <c r="AD13" s="15"/>
      <c r="AE13" s="22"/>
      <c r="AF13" s="22"/>
      <c r="AG13" s="23"/>
    </row>
    <row r="14" s="2" customFormat="1" ht="20.25" hidden="1" customHeight="1" spans="1:33">
      <c r="A14" s="18" t="s">
        <v>13</v>
      </c>
      <c r="B14" s="18">
        <f>COUNTIF(V36:V104,"A-4")</f>
        <v>0</v>
      </c>
      <c r="C14" s="19"/>
      <c r="D14" s="2" t="s">
        <v>13</v>
      </c>
      <c r="E14" s="2">
        <v>93</v>
      </c>
      <c r="F14" s="2">
        <v>92</v>
      </c>
      <c r="G14" s="19">
        <v>91</v>
      </c>
      <c r="H14" s="26">
        <v>90</v>
      </c>
      <c r="I14" s="26"/>
      <c r="J14" s="20"/>
      <c r="K14" s="20"/>
      <c r="L14" s="14"/>
      <c r="N14" s="8"/>
      <c r="O14" s="8"/>
      <c r="P14" s="21"/>
      <c r="Q14" s="21"/>
      <c r="R14" s="21"/>
      <c r="S14" s="15"/>
      <c r="T14" s="15"/>
      <c r="U14" s="15"/>
      <c r="V14" s="15"/>
      <c r="W14" s="15"/>
      <c r="X14" s="15"/>
      <c r="Y14" s="15"/>
      <c r="Z14" s="15"/>
      <c r="AA14" s="15"/>
      <c r="AB14" s="15"/>
      <c r="AC14" s="15"/>
      <c r="AD14" s="15"/>
      <c r="AE14" s="22"/>
      <c r="AF14" s="22"/>
      <c r="AG14" s="23"/>
    </row>
    <row r="15" s="2" customFormat="1" ht="20.25" hidden="1" customHeight="1" spans="1:33">
      <c r="A15" s="18" t="s">
        <v>14</v>
      </c>
      <c r="B15" s="18">
        <f>COUNTIF(V36:V104,"A-5")</f>
        <v>0</v>
      </c>
      <c r="C15" s="19"/>
      <c r="D15" s="2" t="s">
        <v>14</v>
      </c>
      <c r="E15" s="2">
        <v>93</v>
      </c>
      <c r="F15" s="2">
        <v>92</v>
      </c>
      <c r="G15" s="19">
        <v>91</v>
      </c>
      <c r="H15" s="26">
        <v>90</v>
      </c>
      <c r="I15" s="26"/>
      <c r="J15" s="20"/>
      <c r="K15" s="20"/>
      <c r="L15" s="14"/>
      <c r="N15" s="8"/>
      <c r="O15" s="8"/>
      <c r="P15" s="21"/>
      <c r="Q15" s="21"/>
      <c r="R15" s="21"/>
      <c r="S15" s="15"/>
      <c r="T15" s="15"/>
      <c r="U15" s="15"/>
      <c r="V15" s="15"/>
      <c r="W15" s="15"/>
      <c r="X15" s="15"/>
      <c r="Y15" s="15"/>
      <c r="Z15" s="15"/>
      <c r="AA15" s="15"/>
      <c r="AB15" s="15"/>
      <c r="AC15" s="15"/>
      <c r="AD15" s="15"/>
      <c r="AE15" s="22"/>
      <c r="AF15" s="22"/>
      <c r="AG15" s="23"/>
    </row>
    <row r="16" s="2" customFormat="1" ht="20.25" hidden="1" customHeight="1" spans="1:33">
      <c r="A16" s="18" t="s">
        <v>15</v>
      </c>
      <c r="B16" s="18">
        <f>COUNTIF(V36:V104,"A-6")</f>
        <v>0</v>
      </c>
      <c r="C16" s="19"/>
      <c r="D16" s="2" t="s">
        <v>15</v>
      </c>
      <c r="E16" s="2">
        <v>93</v>
      </c>
      <c r="F16" s="2">
        <v>92</v>
      </c>
      <c r="G16" s="19">
        <v>91</v>
      </c>
      <c r="H16" s="26">
        <v>90</v>
      </c>
      <c r="I16" s="26"/>
      <c r="J16" s="20"/>
      <c r="K16" s="20"/>
      <c r="L16" s="14"/>
      <c r="N16" s="8"/>
      <c r="O16" s="8"/>
      <c r="P16" s="21"/>
      <c r="Q16" s="21"/>
      <c r="R16" s="21"/>
      <c r="S16" s="15"/>
      <c r="T16" s="15"/>
      <c r="U16" s="15"/>
      <c r="V16" s="15"/>
      <c r="W16" s="15"/>
      <c r="X16" s="15"/>
      <c r="Y16" s="15"/>
      <c r="Z16" s="15"/>
      <c r="AA16" s="15"/>
      <c r="AB16" s="15"/>
      <c r="AC16" s="15"/>
      <c r="AD16" s="15"/>
      <c r="AE16" s="22"/>
      <c r="AF16" s="22"/>
      <c r="AG16" s="23"/>
    </row>
    <row r="17" s="2" customFormat="1" ht="20.25" hidden="1" customHeight="1" spans="1:33">
      <c r="A17" s="27" t="s">
        <v>16</v>
      </c>
      <c r="B17" s="18">
        <f>COUNTIF(V37:V105,"A-6")</f>
        <v>0</v>
      </c>
      <c r="C17" s="19"/>
      <c r="D17" s="28" t="s">
        <v>16</v>
      </c>
      <c r="E17" s="2">
        <v>93</v>
      </c>
      <c r="F17" s="2">
        <v>92</v>
      </c>
      <c r="G17" s="19">
        <v>91</v>
      </c>
      <c r="H17" s="26">
        <v>90</v>
      </c>
      <c r="I17" s="26"/>
      <c r="J17" s="20"/>
      <c r="K17" s="20"/>
      <c r="L17" s="14"/>
      <c r="N17" s="8"/>
      <c r="O17" s="8"/>
      <c r="P17" s="21"/>
      <c r="Q17" s="21"/>
      <c r="R17" s="21"/>
      <c r="S17" s="15"/>
      <c r="T17" s="15"/>
      <c r="U17" s="15"/>
      <c r="V17" s="15"/>
      <c r="W17" s="15"/>
      <c r="X17" s="15"/>
      <c r="Y17" s="15"/>
      <c r="Z17" s="15"/>
      <c r="AA17" s="15"/>
      <c r="AB17" s="15"/>
      <c r="AC17" s="15"/>
      <c r="AD17" s="15"/>
      <c r="AE17" s="22"/>
      <c r="AF17" s="22"/>
      <c r="AG17" s="23"/>
    </row>
    <row r="18" s="2" customFormat="1" ht="20.25" hidden="1" customHeight="1" spans="1:33">
      <c r="A18" s="18" t="s">
        <v>17</v>
      </c>
      <c r="B18" s="18">
        <f>COUNTIF(V36:V104,"B+1")</f>
        <v>0</v>
      </c>
      <c r="C18" s="19"/>
      <c r="D18" s="2" t="s">
        <v>17</v>
      </c>
      <c r="E18" s="2">
        <v>89</v>
      </c>
      <c r="F18" s="2">
        <v>88</v>
      </c>
      <c r="G18" s="19">
        <v>87</v>
      </c>
      <c r="H18" s="26">
        <v>86</v>
      </c>
      <c r="I18" s="26">
        <v>85</v>
      </c>
      <c r="J18" s="20"/>
      <c r="K18" s="20"/>
      <c r="L18" s="14"/>
      <c r="N18" s="8"/>
      <c r="O18" s="8"/>
      <c r="P18" s="21"/>
      <c r="Q18" s="21"/>
      <c r="R18" s="21"/>
      <c r="S18" s="15"/>
      <c r="T18" s="15"/>
      <c r="U18" s="15"/>
      <c r="V18" s="15"/>
      <c r="W18" s="15"/>
      <c r="X18" s="15"/>
      <c r="Y18" s="15"/>
      <c r="Z18" s="15"/>
      <c r="AA18" s="15"/>
      <c r="AB18" s="15"/>
      <c r="AC18" s="15"/>
      <c r="AD18" s="15"/>
      <c r="AE18" s="22"/>
      <c r="AF18" s="22"/>
      <c r="AG18" s="23"/>
    </row>
    <row r="19" s="2" customFormat="1" ht="20.25" hidden="1" customHeight="1" spans="1:33">
      <c r="A19" s="18" t="s">
        <v>18</v>
      </c>
      <c r="B19" s="18">
        <f>COUNTIF(V36:V104,"B+2")</f>
        <v>0</v>
      </c>
      <c r="C19" s="19"/>
      <c r="D19" s="2" t="s">
        <v>18</v>
      </c>
      <c r="E19" s="2">
        <v>89</v>
      </c>
      <c r="F19" s="2">
        <v>88</v>
      </c>
      <c r="G19" s="19">
        <v>87</v>
      </c>
      <c r="H19" s="26">
        <v>86</v>
      </c>
      <c r="I19" s="26">
        <v>85</v>
      </c>
      <c r="J19" s="20"/>
      <c r="K19" s="20"/>
      <c r="L19" s="14"/>
      <c r="N19" s="8"/>
      <c r="O19" s="8"/>
      <c r="P19" s="21"/>
      <c r="Q19" s="21"/>
      <c r="R19" s="21"/>
      <c r="S19" s="15"/>
      <c r="T19" s="15"/>
      <c r="U19" s="15"/>
      <c r="V19" s="15"/>
      <c r="W19" s="15"/>
      <c r="X19" s="15"/>
      <c r="Y19" s="15"/>
      <c r="Z19" s="15"/>
      <c r="AA19" s="15"/>
      <c r="AB19" s="15"/>
      <c r="AC19" s="15"/>
      <c r="AD19" s="15"/>
      <c r="AE19" s="22"/>
      <c r="AF19" s="22"/>
      <c r="AG19" s="23"/>
    </row>
    <row r="20" s="2" customFormat="1" ht="20.25" hidden="1" customHeight="1" spans="1:33">
      <c r="A20" s="18" t="s">
        <v>19</v>
      </c>
      <c r="B20" s="18">
        <f>COUNTIF(V36:V104,"B+3")</f>
        <v>0</v>
      </c>
      <c r="C20" s="19"/>
      <c r="D20" s="2" t="s">
        <v>19</v>
      </c>
      <c r="E20" s="2">
        <v>89</v>
      </c>
      <c r="F20" s="2">
        <v>88</v>
      </c>
      <c r="G20" s="19">
        <v>87</v>
      </c>
      <c r="H20" s="26">
        <v>86</v>
      </c>
      <c r="I20" s="26">
        <v>85</v>
      </c>
      <c r="J20" s="20"/>
      <c r="K20" s="20"/>
      <c r="L20" s="14"/>
      <c r="N20" s="8"/>
      <c r="O20" s="8"/>
      <c r="P20" s="21"/>
      <c r="Q20" s="21"/>
      <c r="R20" s="21"/>
      <c r="S20" s="15"/>
      <c r="T20" s="15"/>
      <c r="U20" s="15"/>
      <c r="V20" s="15"/>
      <c r="W20" s="15"/>
      <c r="X20" s="15"/>
      <c r="Y20" s="15"/>
      <c r="Z20" s="15"/>
      <c r="AA20" s="15"/>
      <c r="AB20" s="15"/>
      <c r="AC20" s="15"/>
      <c r="AD20" s="15"/>
      <c r="AE20" s="22"/>
      <c r="AF20" s="22"/>
      <c r="AG20" s="23"/>
    </row>
    <row r="21" s="2" customFormat="1" ht="20.25" hidden="1" customHeight="1" spans="1:33">
      <c r="A21" s="18" t="s">
        <v>20</v>
      </c>
      <c r="B21" s="18">
        <f>COUNTIF(V36:V104,"B+4")</f>
        <v>0</v>
      </c>
      <c r="C21" s="19"/>
      <c r="D21" s="2" t="s">
        <v>20</v>
      </c>
      <c r="E21" s="2">
        <v>89</v>
      </c>
      <c r="F21" s="2">
        <v>88</v>
      </c>
      <c r="G21" s="19">
        <v>87</v>
      </c>
      <c r="H21" s="26">
        <v>86</v>
      </c>
      <c r="I21" s="26">
        <v>85</v>
      </c>
      <c r="J21" s="20"/>
      <c r="K21" s="20"/>
      <c r="L21" s="14"/>
      <c r="N21" s="8"/>
      <c r="O21" s="8"/>
      <c r="P21" s="21"/>
      <c r="Q21" s="21"/>
      <c r="R21" s="21"/>
      <c r="S21" s="15"/>
      <c r="T21" s="15"/>
      <c r="U21" s="15"/>
      <c r="V21" s="15"/>
      <c r="W21" s="15"/>
      <c r="X21" s="15"/>
      <c r="Y21" s="15"/>
      <c r="Z21" s="15"/>
      <c r="AA21" s="15"/>
      <c r="AB21" s="15"/>
      <c r="AC21" s="15"/>
      <c r="AD21" s="15"/>
      <c r="AE21" s="22"/>
      <c r="AF21" s="22"/>
      <c r="AG21" s="23"/>
    </row>
    <row r="22" s="2" customFormat="1" ht="20.25" hidden="1" customHeight="1" spans="1:33">
      <c r="A22" s="18" t="s">
        <v>21</v>
      </c>
      <c r="B22" s="18">
        <f>COUNTIF(V36:V104,"B+5")</f>
        <v>0</v>
      </c>
      <c r="C22" s="19"/>
      <c r="D22" s="2" t="s">
        <v>21</v>
      </c>
      <c r="E22" s="2">
        <v>89</v>
      </c>
      <c r="F22" s="2">
        <v>88</v>
      </c>
      <c r="G22" s="19">
        <v>87</v>
      </c>
      <c r="H22" s="26">
        <v>86</v>
      </c>
      <c r="I22" s="26">
        <v>85</v>
      </c>
      <c r="J22" s="20"/>
      <c r="K22" s="20"/>
      <c r="L22" s="14"/>
      <c r="N22" s="8"/>
      <c r="O22" s="8"/>
      <c r="P22" s="21"/>
      <c r="Q22" s="21"/>
      <c r="R22" s="21"/>
      <c r="S22" s="15"/>
      <c r="T22" s="15"/>
      <c r="U22" s="15"/>
      <c r="V22" s="15"/>
      <c r="W22" s="15"/>
      <c r="X22" s="15"/>
      <c r="Y22" s="15"/>
      <c r="Z22" s="15"/>
      <c r="AA22" s="15"/>
      <c r="AB22" s="15"/>
      <c r="AC22" s="15"/>
      <c r="AD22" s="15"/>
      <c r="AE22" s="22"/>
      <c r="AF22" s="22"/>
      <c r="AG22" s="23"/>
    </row>
    <row r="23" s="2" customFormat="1" ht="20.25" hidden="1" customHeight="1" spans="1:33">
      <c r="A23" s="18" t="s">
        <v>22</v>
      </c>
      <c r="B23" s="18">
        <f>COUNTIF(V36:V104,"B")</f>
        <v>0</v>
      </c>
      <c r="C23" s="19"/>
      <c r="D23" s="2" t="s">
        <v>22</v>
      </c>
      <c r="E23" s="2">
        <v>84</v>
      </c>
      <c r="F23" s="2">
        <v>83</v>
      </c>
      <c r="G23" s="19">
        <v>82</v>
      </c>
      <c r="H23" s="26">
        <v>81</v>
      </c>
      <c r="I23" s="26">
        <v>80</v>
      </c>
      <c r="J23" s="20"/>
      <c r="K23" s="20"/>
      <c r="L23" s="14"/>
      <c r="N23" s="8"/>
      <c r="O23" s="8"/>
      <c r="P23" s="21"/>
      <c r="Q23" s="21"/>
      <c r="R23" s="21"/>
      <c r="S23" s="15"/>
      <c r="T23" s="15"/>
      <c r="U23" s="15"/>
      <c r="V23" s="15"/>
      <c r="W23" s="15"/>
      <c r="X23" s="15"/>
      <c r="Y23" s="15"/>
      <c r="Z23" s="15"/>
      <c r="AA23" s="15"/>
      <c r="AB23" s="15"/>
      <c r="AC23" s="15"/>
      <c r="AD23" s="15"/>
      <c r="AE23" s="22"/>
      <c r="AF23" s="22"/>
      <c r="AG23" s="23"/>
    </row>
    <row r="24" s="2" customFormat="1" ht="20.25" hidden="1" customHeight="1" spans="1:33">
      <c r="A24" s="18" t="s">
        <v>23</v>
      </c>
      <c r="B24" s="18">
        <f>COUNTIF(V36:V104,"C")</f>
        <v>0</v>
      </c>
      <c r="C24" s="19"/>
      <c r="D24" s="2" t="s">
        <v>23</v>
      </c>
      <c r="E24" s="2">
        <v>79</v>
      </c>
      <c r="F24" s="2">
        <v>75</v>
      </c>
      <c r="G24" s="19">
        <v>70</v>
      </c>
      <c r="H24" s="26">
        <v>65</v>
      </c>
      <c r="I24" s="26">
        <v>60</v>
      </c>
      <c r="J24" s="29"/>
      <c r="K24" s="29"/>
      <c r="L24" s="30"/>
      <c r="M24" s="31"/>
      <c r="N24" s="32"/>
      <c r="O24" s="32"/>
      <c r="P24" s="33">
        <v>67</v>
      </c>
      <c r="Q24" s="33">
        <v>66</v>
      </c>
      <c r="R24" s="33">
        <v>65</v>
      </c>
      <c r="S24" s="34"/>
      <c r="T24" s="34">
        <v>63</v>
      </c>
      <c r="U24" s="34"/>
      <c r="V24" s="34"/>
      <c r="W24" s="34"/>
      <c r="X24" s="34"/>
      <c r="Y24" s="34"/>
      <c r="Z24" s="15"/>
      <c r="AA24" s="15"/>
      <c r="AB24" s="15"/>
      <c r="AC24" s="15"/>
      <c r="AD24" s="15"/>
      <c r="AE24" s="22"/>
      <c r="AF24" s="22"/>
      <c r="AG24" s="23"/>
    </row>
    <row r="25" s="2" customFormat="1" ht="20.25" hidden="1" customHeight="1" spans="1:33">
      <c r="A25" s="18" t="s">
        <v>24</v>
      </c>
      <c r="B25" s="18">
        <f>SUM(B1:B4)</f>
        <v>0</v>
      </c>
      <c r="C25" s="19"/>
      <c r="G25" s="19"/>
      <c r="H25" s="29"/>
      <c r="I25" s="29"/>
      <c r="J25" s="29"/>
      <c r="K25" s="29"/>
      <c r="L25" s="30"/>
      <c r="M25" s="31"/>
      <c r="N25" s="32"/>
      <c r="O25" s="32"/>
      <c r="P25" s="33"/>
      <c r="Q25" s="33"/>
      <c r="R25" s="33"/>
      <c r="S25" s="34"/>
      <c r="T25" s="34"/>
      <c r="U25" s="34"/>
      <c r="V25" s="34"/>
      <c r="W25" s="34"/>
      <c r="X25" s="34"/>
      <c r="Y25" s="34"/>
      <c r="Z25" s="15"/>
      <c r="AA25" s="15"/>
      <c r="AB25" s="15"/>
      <c r="AC25" s="15"/>
      <c r="AD25" s="15"/>
      <c r="AE25" s="22"/>
      <c r="AF25" s="22"/>
      <c r="AG25" s="23"/>
    </row>
    <row r="26" s="2" customFormat="1" ht="20.25" hidden="1" customHeight="1" spans="1:33">
      <c r="A26" s="2" t="s">
        <v>25</v>
      </c>
      <c r="B26" s="18">
        <f>SUM(B5:B9)</f>
        <v>0</v>
      </c>
      <c r="C26" s="19"/>
      <c r="G26" s="19"/>
      <c r="H26" s="29"/>
      <c r="I26" s="29"/>
      <c r="J26" s="29"/>
      <c r="K26" s="29"/>
      <c r="L26" s="30"/>
      <c r="M26" s="31"/>
      <c r="N26" s="32"/>
      <c r="O26" s="32"/>
      <c r="P26" s="33"/>
      <c r="Q26" s="33"/>
      <c r="R26" s="33"/>
      <c r="S26" s="34"/>
      <c r="T26" s="34"/>
      <c r="U26" s="34"/>
      <c r="V26" s="34"/>
      <c r="W26" s="34"/>
      <c r="X26" s="34"/>
      <c r="Y26" s="34"/>
      <c r="Z26" s="15"/>
      <c r="AA26" s="15"/>
      <c r="AB26" s="15"/>
      <c r="AC26" s="15"/>
      <c r="AD26" s="15"/>
      <c r="AE26" s="22"/>
      <c r="AF26" s="22"/>
      <c r="AG26" s="23"/>
    </row>
    <row r="27" s="2" customFormat="1" ht="20.25" hidden="1" customHeight="1" spans="1:33">
      <c r="A27" s="18" t="s">
        <v>26</v>
      </c>
      <c r="B27" s="18">
        <f>SUM(B11:B16)</f>
        <v>0</v>
      </c>
      <c r="C27" s="19"/>
      <c r="G27" s="19"/>
      <c r="H27" s="29"/>
      <c r="I27" s="29"/>
      <c r="J27" s="29"/>
      <c r="K27" s="29"/>
      <c r="L27" s="30"/>
      <c r="M27" s="31"/>
      <c r="N27" s="32"/>
      <c r="O27" s="32"/>
      <c r="P27" s="33"/>
      <c r="Q27" s="33"/>
      <c r="R27" s="33"/>
      <c r="S27" s="34"/>
      <c r="T27" s="34"/>
      <c r="U27" s="34"/>
      <c r="V27" s="34"/>
      <c r="W27" s="34"/>
      <c r="X27" s="34"/>
      <c r="Y27" s="34"/>
      <c r="Z27" s="15"/>
      <c r="AA27" s="15"/>
      <c r="AB27" s="15"/>
      <c r="AC27" s="15"/>
      <c r="AD27" s="15"/>
      <c r="AE27" s="22"/>
      <c r="AF27" s="22"/>
      <c r="AG27" s="23"/>
    </row>
    <row r="28" s="2" customFormat="1" ht="20.25" hidden="1" customHeight="1" spans="1:33">
      <c r="A28" s="18" t="s">
        <v>27</v>
      </c>
      <c r="B28" s="18">
        <f>SUM(B18:B22)</f>
        <v>0</v>
      </c>
      <c r="C28" s="19"/>
      <c r="G28" s="19"/>
      <c r="H28" s="29"/>
      <c r="I28" s="29"/>
      <c r="J28" s="29"/>
      <c r="K28" s="29"/>
      <c r="L28" s="30"/>
      <c r="M28" s="31"/>
      <c r="N28" s="32"/>
      <c r="O28" s="32"/>
      <c r="P28" s="33"/>
      <c r="Q28" s="33"/>
      <c r="R28" s="33"/>
      <c r="S28" s="34"/>
      <c r="T28" s="34"/>
      <c r="U28" s="34"/>
      <c r="V28" s="34"/>
      <c r="W28" s="34"/>
      <c r="X28" s="34"/>
      <c r="Y28" s="34"/>
      <c r="Z28" s="15"/>
      <c r="AA28" s="15"/>
      <c r="AB28" s="15"/>
      <c r="AC28" s="15"/>
      <c r="AD28" s="15"/>
      <c r="AE28" s="22"/>
      <c r="AF28" s="22"/>
      <c r="AG28" s="23"/>
    </row>
    <row r="29" s="2" customFormat="1" ht="20.25" hidden="1" customHeight="1" spans="1:33">
      <c r="A29" s="18" t="s">
        <v>22</v>
      </c>
      <c r="B29" s="18">
        <f>B23</f>
        <v>0</v>
      </c>
      <c r="C29" s="19"/>
      <c r="G29" s="19"/>
      <c r="H29" s="29"/>
      <c r="I29" s="29"/>
      <c r="J29" s="29"/>
      <c r="K29" s="29"/>
      <c r="L29" s="30"/>
      <c r="M29" s="31"/>
      <c r="N29" s="32"/>
      <c r="O29" s="32"/>
      <c r="P29" s="33"/>
      <c r="Q29" s="33"/>
      <c r="R29" s="33"/>
      <c r="S29" s="34"/>
      <c r="T29" s="34"/>
      <c r="U29" s="34"/>
      <c r="V29" s="34"/>
      <c r="W29" s="34"/>
      <c r="X29" s="34"/>
      <c r="Y29" s="34"/>
      <c r="Z29" s="15"/>
      <c r="AA29" s="15"/>
      <c r="AB29" s="15"/>
      <c r="AC29" s="15"/>
      <c r="AD29" s="15"/>
      <c r="AE29" s="22"/>
      <c r="AF29" s="22"/>
      <c r="AG29" s="23"/>
    </row>
    <row r="30" s="2" customFormat="1" ht="20.25" hidden="1" customHeight="1" spans="1:33">
      <c r="A30" s="18" t="s">
        <v>23</v>
      </c>
      <c r="B30" s="18">
        <f>B24</f>
        <v>0</v>
      </c>
      <c r="C30" s="19"/>
      <c r="G30" s="19"/>
      <c r="H30" s="29"/>
      <c r="I30" s="29"/>
      <c r="J30" s="29"/>
      <c r="K30" s="29"/>
      <c r="L30" s="30"/>
      <c r="M30" s="31"/>
      <c r="N30" s="32"/>
      <c r="O30" s="32"/>
      <c r="P30" s="33"/>
      <c r="Q30" s="33"/>
      <c r="R30" s="33"/>
      <c r="S30" s="34"/>
      <c r="T30" s="34"/>
      <c r="U30" s="34"/>
      <c r="V30" s="34"/>
      <c r="W30" s="34"/>
      <c r="X30" s="34"/>
      <c r="Y30" s="34"/>
      <c r="Z30" s="15"/>
      <c r="AA30" s="15"/>
      <c r="AB30" s="15"/>
      <c r="AC30" s="15"/>
      <c r="AD30" s="15"/>
      <c r="AE30" s="22"/>
      <c r="AF30" s="22"/>
      <c r="AG30" s="23"/>
    </row>
    <row r="31" s="2" customFormat="1" ht="35" customHeight="1" spans="1:33">
      <c r="A31" s="35" t="s">
        <v>28</v>
      </c>
      <c r="B31" s="35"/>
      <c r="C31" s="35"/>
      <c r="G31" s="19"/>
      <c r="H31" s="36"/>
      <c r="I31" s="36"/>
      <c r="J31" s="36"/>
      <c r="K31" s="36"/>
      <c r="L31" s="37"/>
      <c r="M31" s="38"/>
      <c r="N31" s="7"/>
      <c r="O31" s="7"/>
      <c r="P31" s="39"/>
      <c r="Q31" s="39"/>
      <c r="R31" s="39"/>
      <c r="S31" s="40"/>
      <c r="T31" s="40"/>
      <c r="U31" s="40"/>
      <c r="V31" s="40"/>
      <c r="W31" s="40"/>
      <c r="X31" s="40"/>
      <c r="Y31" s="40"/>
      <c r="Z31" s="15"/>
      <c r="AA31" s="15"/>
      <c r="AB31" s="15"/>
      <c r="AC31" s="15"/>
      <c r="AD31" s="15"/>
      <c r="AE31" s="22"/>
      <c r="AF31" s="22"/>
      <c r="AG31" s="23"/>
    </row>
    <row r="32" s="2" customFormat="1" ht="59" customHeight="1" spans="1:33">
      <c r="A32" s="41" t="s">
        <v>29</v>
      </c>
      <c r="B32" s="42"/>
      <c r="C32" s="42"/>
      <c r="D32" s="42"/>
      <c r="E32" s="42"/>
      <c r="F32" s="42"/>
      <c r="G32" s="42"/>
      <c r="H32" s="42"/>
      <c r="I32" s="42"/>
      <c r="J32" s="42"/>
      <c r="K32" s="42"/>
      <c r="L32" s="43"/>
      <c r="M32" s="42"/>
      <c r="N32" s="42"/>
      <c r="O32" s="42"/>
      <c r="P32" s="42"/>
      <c r="Q32" s="42"/>
      <c r="R32" s="42"/>
      <c r="S32" s="42"/>
      <c r="T32" s="42"/>
      <c r="U32" s="42"/>
      <c r="V32" s="42"/>
      <c r="W32" s="42"/>
      <c r="X32" s="42"/>
      <c r="Y32" s="42"/>
      <c r="Z32" s="42"/>
      <c r="AA32" s="42"/>
      <c r="AB32" s="42"/>
      <c r="AC32" s="42"/>
      <c r="AD32" s="42"/>
      <c r="AE32" s="42"/>
      <c r="AF32" s="42"/>
      <c r="AG32" s="42"/>
    </row>
    <row r="33" s="3" customFormat="1" ht="36" customHeight="1" spans="1:33">
      <c r="A33" s="44" t="s">
        <v>30</v>
      </c>
      <c r="B33" s="45"/>
      <c r="C33" s="46"/>
      <c r="D33" s="45"/>
      <c r="E33" s="45"/>
      <c r="F33" s="45"/>
      <c r="G33" s="46"/>
      <c r="H33" s="46"/>
      <c r="I33" s="46"/>
      <c r="J33" s="46"/>
      <c r="K33" s="46"/>
      <c r="L33" s="45"/>
      <c r="M33" s="45"/>
      <c r="N33" s="45"/>
      <c r="O33" s="45"/>
      <c r="P33" s="45"/>
      <c r="Q33" s="45"/>
      <c r="R33" s="45"/>
      <c r="S33" s="45"/>
      <c r="T33" s="45"/>
      <c r="U33" s="45"/>
      <c r="V33" s="45"/>
      <c r="W33" s="45"/>
      <c r="X33" s="45"/>
      <c r="Y33" s="45"/>
      <c r="Z33" s="45"/>
      <c r="AA33" s="45"/>
      <c r="AB33" s="45"/>
      <c r="AC33" s="45"/>
      <c r="AD33" s="45"/>
      <c r="AE33" s="45"/>
      <c r="AF33" s="45"/>
      <c r="AG33" s="45"/>
    </row>
    <row r="34" ht="35" customHeight="1" spans="1:33">
      <c r="A34" s="47" t="s">
        <v>31</v>
      </c>
      <c r="B34" s="47"/>
      <c r="C34" s="47"/>
      <c r="D34" s="47"/>
      <c r="E34" s="47"/>
      <c r="F34" s="47"/>
      <c r="G34" s="47" t="s">
        <v>32</v>
      </c>
      <c r="H34" s="47" t="s">
        <v>33</v>
      </c>
      <c r="I34" s="47" t="s">
        <v>34</v>
      </c>
      <c r="J34" s="47"/>
      <c r="K34" s="47"/>
      <c r="L34" s="48" t="s">
        <v>35</v>
      </c>
      <c r="M34" s="48"/>
      <c r="N34" s="48" t="s">
        <v>36</v>
      </c>
      <c r="O34" s="48"/>
      <c r="P34" s="48" t="s">
        <v>37</v>
      </c>
      <c r="Q34" s="48"/>
      <c r="R34" s="48" t="s">
        <v>38</v>
      </c>
      <c r="S34" s="48" t="s">
        <v>39</v>
      </c>
      <c r="T34" s="48" t="s">
        <v>40</v>
      </c>
      <c r="U34" s="48" t="s">
        <v>41</v>
      </c>
      <c r="V34" s="48" t="s">
        <v>42</v>
      </c>
      <c r="W34" s="48" t="s">
        <v>43</v>
      </c>
      <c r="X34" s="48" t="s">
        <v>44</v>
      </c>
      <c r="Y34" s="48"/>
      <c r="Z34" s="48"/>
      <c r="AA34" s="48"/>
      <c r="AB34" s="48"/>
      <c r="AC34" s="48"/>
      <c r="AD34" s="48"/>
      <c r="AE34" s="48"/>
      <c r="AF34" s="49" t="s">
        <v>45</v>
      </c>
      <c r="AG34" s="50" t="s">
        <v>46</v>
      </c>
    </row>
    <row r="35" ht="40" customHeight="1" spans="1:33">
      <c r="A35" s="47"/>
      <c r="B35" s="47"/>
      <c r="C35" s="47" t="s">
        <v>47</v>
      </c>
      <c r="D35" s="51" t="s">
        <v>48</v>
      </c>
      <c r="E35" s="47" t="s">
        <v>49</v>
      </c>
      <c r="F35" s="47" t="s">
        <v>50</v>
      </c>
      <c r="G35" s="47"/>
      <c r="H35" s="47"/>
      <c r="I35" s="47" t="s">
        <v>51</v>
      </c>
      <c r="J35" s="47" t="s">
        <v>52</v>
      </c>
      <c r="K35" s="47" t="s">
        <v>53</v>
      </c>
      <c r="L35" s="52"/>
      <c r="M35" s="48"/>
      <c r="N35" s="48" t="s">
        <v>54</v>
      </c>
      <c r="O35" s="48" t="s">
        <v>55</v>
      </c>
      <c r="P35" s="48" t="s">
        <v>56</v>
      </c>
      <c r="Q35" s="48" t="s">
        <v>57</v>
      </c>
      <c r="R35" s="48"/>
      <c r="S35" s="48"/>
      <c r="T35" s="48"/>
      <c r="U35" s="48"/>
      <c r="V35" s="48"/>
      <c r="W35" s="48"/>
      <c r="X35" s="48">
        <v>1</v>
      </c>
      <c r="Y35" s="48">
        <v>2</v>
      </c>
      <c r="Z35" s="48">
        <v>3</v>
      </c>
      <c r="AA35" s="48">
        <v>4</v>
      </c>
      <c r="AB35" s="48">
        <v>5</v>
      </c>
      <c r="AC35" s="48">
        <v>6</v>
      </c>
      <c r="AD35" s="48">
        <v>7</v>
      </c>
      <c r="AE35" s="49" t="s">
        <v>58</v>
      </c>
      <c r="AF35" s="49"/>
      <c r="AG35" s="53"/>
    </row>
    <row r="36" s="4" customFormat="1" ht="241" customHeight="1" spans="1:33">
      <c r="A36" s="54" t="s">
        <v>59</v>
      </c>
      <c r="B36" s="54" t="s">
        <v>60</v>
      </c>
      <c r="C36" s="55" t="s">
        <v>61</v>
      </c>
      <c r="D36" s="56" t="s">
        <v>62</v>
      </c>
      <c r="E36" s="57" t="s">
        <v>63</v>
      </c>
      <c r="F36" s="58" t="s">
        <v>64</v>
      </c>
      <c r="G36" s="59">
        <v>2</v>
      </c>
      <c r="H36" s="59" t="s">
        <v>65</v>
      </c>
      <c r="I36" s="59" t="s">
        <v>66</v>
      </c>
      <c r="J36" s="59" t="s">
        <v>67</v>
      </c>
      <c r="K36" s="59" t="s">
        <v>68</v>
      </c>
      <c r="L36" s="60"/>
      <c r="M36" s="61"/>
      <c r="N36" s="61"/>
      <c r="O36" s="61"/>
      <c r="P36" s="62"/>
      <c r="Q36" s="61"/>
      <c r="R36" s="61"/>
      <c r="S36" s="61"/>
      <c r="T36" s="63"/>
      <c r="U36" s="63"/>
      <c r="V36" s="63"/>
      <c r="W36" s="63"/>
      <c r="X36" s="63"/>
      <c r="Y36" s="63"/>
      <c r="Z36" s="63"/>
      <c r="AA36" s="63"/>
      <c r="AB36" s="63"/>
      <c r="AC36" s="63"/>
      <c r="AD36" s="63"/>
      <c r="AE36" s="64"/>
      <c r="AF36" s="65"/>
      <c r="AG36" s="61"/>
    </row>
    <row r="37" s="4" customFormat="1" ht="340" customHeight="1" spans="1:33">
      <c r="A37" s="54"/>
      <c r="B37" s="54"/>
      <c r="C37" s="55" t="s">
        <v>69</v>
      </c>
      <c r="D37" s="56"/>
      <c r="E37" s="58"/>
      <c r="F37" s="58" t="s">
        <v>70</v>
      </c>
      <c r="G37" s="59">
        <v>2</v>
      </c>
      <c r="H37" s="59" t="s">
        <v>65</v>
      </c>
      <c r="I37" s="59" t="s">
        <v>66</v>
      </c>
      <c r="J37" s="59" t="s">
        <v>67</v>
      </c>
      <c r="K37" s="59" t="s">
        <v>68</v>
      </c>
      <c r="L37" s="61"/>
      <c r="M37" s="61"/>
      <c r="N37" s="61"/>
      <c r="O37" s="61"/>
      <c r="P37" s="62"/>
      <c r="Q37" s="61"/>
      <c r="R37" s="61"/>
      <c r="S37" s="61"/>
      <c r="T37" s="63"/>
      <c r="U37" s="63"/>
      <c r="V37" s="63"/>
      <c r="W37" s="63"/>
      <c r="X37" s="63"/>
      <c r="Y37" s="63"/>
      <c r="Z37" s="63"/>
      <c r="AA37" s="63"/>
      <c r="AB37" s="63"/>
      <c r="AC37" s="63"/>
      <c r="AD37" s="63"/>
      <c r="AE37" s="64"/>
      <c r="AF37" s="65"/>
      <c r="AG37" s="61"/>
    </row>
    <row r="38" s="4" customFormat="1" ht="236" customHeight="1" spans="1:33">
      <c r="A38" s="54" t="s">
        <v>59</v>
      </c>
      <c r="B38" s="54" t="s">
        <v>60</v>
      </c>
      <c r="C38" s="55" t="s">
        <v>71</v>
      </c>
      <c r="D38" s="56" t="s">
        <v>72</v>
      </c>
      <c r="E38" s="57" t="s">
        <v>73</v>
      </c>
      <c r="F38" s="58" t="s">
        <v>74</v>
      </c>
      <c r="G38" s="59">
        <v>2</v>
      </c>
      <c r="H38" s="59" t="s">
        <v>65</v>
      </c>
      <c r="I38" s="59" t="s">
        <v>66</v>
      </c>
      <c r="J38" s="59" t="s">
        <v>75</v>
      </c>
      <c r="K38" s="59" t="s">
        <v>76</v>
      </c>
      <c r="L38" s="61"/>
      <c r="M38" s="61"/>
      <c r="N38" s="61"/>
      <c r="O38" s="61"/>
      <c r="P38" s="62"/>
      <c r="Q38" s="61"/>
      <c r="R38" s="61"/>
      <c r="S38" s="61"/>
      <c r="T38" s="63"/>
      <c r="U38" s="63"/>
      <c r="V38" s="63"/>
      <c r="W38" s="63"/>
      <c r="X38" s="63"/>
      <c r="Y38" s="63"/>
      <c r="Z38" s="63"/>
      <c r="AA38" s="63"/>
      <c r="AB38" s="63"/>
      <c r="AC38" s="63"/>
      <c r="AD38" s="63"/>
      <c r="AE38" s="64"/>
      <c r="AF38" s="65"/>
      <c r="AG38" s="61"/>
    </row>
    <row r="39" s="4" customFormat="1" ht="409" customHeight="1" spans="1:33">
      <c r="A39" s="54"/>
      <c r="B39" s="54"/>
      <c r="C39" s="55" t="s">
        <v>77</v>
      </c>
      <c r="D39" s="56"/>
      <c r="E39" s="58"/>
      <c r="F39" s="58" t="s">
        <v>78</v>
      </c>
      <c r="G39" s="59">
        <v>2</v>
      </c>
      <c r="H39" s="59" t="s">
        <v>65</v>
      </c>
      <c r="I39" s="59" t="s">
        <v>66</v>
      </c>
      <c r="J39" s="59" t="s">
        <v>75</v>
      </c>
      <c r="K39" s="59" t="s">
        <v>76</v>
      </c>
      <c r="L39" s="61"/>
      <c r="M39" s="61"/>
      <c r="N39" s="61"/>
      <c r="O39" s="61"/>
      <c r="P39" s="62"/>
      <c r="Q39" s="61"/>
      <c r="R39" s="61"/>
      <c r="S39" s="61"/>
      <c r="T39" s="63"/>
      <c r="U39" s="63"/>
      <c r="V39" s="63"/>
      <c r="W39" s="63"/>
      <c r="X39" s="63"/>
      <c r="Y39" s="63"/>
      <c r="Z39" s="63"/>
      <c r="AA39" s="63"/>
      <c r="AB39" s="63"/>
      <c r="AC39" s="63"/>
      <c r="AD39" s="63"/>
      <c r="AE39" s="64"/>
      <c r="AF39" s="65"/>
      <c r="AG39" s="61"/>
    </row>
    <row r="40" s="4" customFormat="1" ht="281" customHeight="1" spans="1:33">
      <c r="A40" s="54" t="s">
        <v>59</v>
      </c>
      <c r="B40" s="54" t="s">
        <v>60</v>
      </c>
      <c r="C40" s="55" t="s">
        <v>79</v>
      </c>
      <c r="D40" s="56" t="s">
        <v>80</v>
      </c>
      <c r="E40" s="57" t="s">
        <v>81</v>
      </c>
      <c r="F40" s="58" t="s">
        <v>82</v>
      </c>
      <c r="G40" s="59">
        <v>2</v>
      </c>
      <c r="H40" s="59" t="s">
        <v>65</v>
      </c>
      <c r="I40" s="59" t="s">
        <v>66</v>
      </c>
      <c r="J40" s="59" t="s">
        <v>67</v>
      </c>
      <c r="K40" s="59" t="s">
        <v>68</v>
      </c>
      <c r="L40" s="61"/>
      <c r="M40" s="61"/>
      <c r="N40" s="61"/>
      <c r="O40" s="61"/>
      <c r="P40" s="62"/>
      <c r="Q40" s="61"/>
      <c r="R40" s="61"/>
      <c r="S40" s="66"/>
      <c r="T40" s="63"/>
      <c r="U40" s="63"/>
      <c r="V40" s="63"/>
      <c r="W40" s="63"/>
      <c r="X40" s="63"/>
      <c r="Y40" s="63"/>
      <c r="Z40" s="63"/>
      <c r="AA40" s="63"/>
      <c r="AB40" s="63"/>
      <c r="AC40" s="63"/>
      <c r="AD40" s="63"/>
      <c r="AE40" s="64"/>
      <c r="AF40" s="65"/>
      <c r="AG40" s="61"/>
    </row>
    <row r="41" s="4" customFormat="1" ht="344" customHeight="1" spans="1:33">
      <c r="A41" s="54"/>
      <c r="B41" s="54"/>
      <c r="C41" s="55" t="s">
        <v>83</v>
      </c>
      <c r="D41" s="56"/>
      <c r="E41" s="58"/>
      <c r="F41" s="58" t="s">
        <v>84</v>
      </c>
      <c r="G41" s="59">
        <v>2</v>
      </c>
      <c r="H41" s="59" t="s">
        <v>65</v>
      </c>
      <c r="I41" s="59" t="s">
        <v>66</v>
      </c>
      <c r="J41" s="59" t="s">
        <v>85</v>
      </c>
      <c r="K41" s="59" t="s">
        <v>86</v>
      </c>
      <c r="L41" s="61"/>
      <c r="M41" s="61"/>
      <c r="N41" s="61"/>
      <c r="O41" s="61"/>
      <c r="P41" s="62"/>
      <c r="Q41" s="61"/>
      <c r="R41" s="61"/>
      <c r="S41" s="61"/>
      <c r="T41" s="63"/>
      <c r="U41" s="63"/>
      <c r="V41" s="63"/>
      <c r="W41" s="63"/>
      <c r="X41" s="63"/>
      <c r="Y41" s="63"/>
      <c r="Z41" s="63"/>
      <c r="AA41" s="63"/>
      <c r="AB41" s="63"/>
      <c r="AC41" s="63"/>
      <c r="AD41" s="63"/>
      <c r="AE41" s="64"/>
      <c r="AF41" s="65"/>
      <c r="AG41" s="61"/>
    </row>
    <row r="42" s="4" customFormat="1" ht="203" customHeight="1" spans="1:33">
      <c r="A42" s="54" t="s">
        <v>59</v>
      </c>
      <c r="B42" s="54" t="s">
        <v>60</v>
      </c>
      <c r="C42" s="55" t="s">
        <v>87</v>
      </c>
      <c r="D42" s="56" t="s">
        <v>88</v>
      </c>
      <c r="E42" s="57" t="s">
        <v>89</v>
      </c>
      <c r="F42" s="58" t="s">
        <v>90</v>
      </c>
      <c r="G42" s="59">
        <v>2</v>
      </c>
      <c r="H42" s="59" t="s">
        <v>65</v>
      </c>
      <c r="I42" s="59" t="s">
        <v>66</v>
      </c>
      <c r="J42" s="59" t="s">
        <v>67</v>
      </c>
      <c r="K42" s="59" t="s">
        <v>68</v>
      </c>
      <c r="L42" s="61"/>
      <c r="M42" s="61"/>
      <c r="N42" s="61"/>
      <c r="O42" s="61"/>
      <c r="P42" s="62"/>
      <c r="Q42" s="61"/>
      <c r="R42" s="61"/>
      <c r="S42" s="61"/>
      <c r="T42" s="63"/>
      <c r="U42" s="63"/>
      <c r="V42" s="63"/>
      <c r="W42" s="63"/>
      <c r="X42" s="63"/>
      <c r="Y42" s="63"/>
      <c r="Z42" s="63"/>
      <c r="AA42" s="63"/>
      <c r="AB42" s="63"/>
      <c r="AC42" s="63"/>
      <c r="AD42" s="63"/>
      <c r="AE42" s="64"/>
      <c r="AF42" s="65"/>
      <c r="AG42" s="61"/>
    </row>
    <row r="43" s="4" customFormat="1" ht="173" customHeight="1" spans="1:33">
      <c r="A43" s="54"/>
      <c r="B43" s="54"/>
      <c r="C43" s="55" t="s">
        <v>91</v>
      </c>
      <c r="D43" s="56"/>
      <c r="E43" s="57"/>
      <c r="F43" s="58" t="s">
        <v>92</v>
      </c>
      <c r="G43" s="59">
        <v>2</v>
      </c>
      <c r="H43" s="59" t="s">
        <v>65</v>
      </c>
      <c r="I43" s="59" t="s">
        <v>66</v>
      </c>
      <c r="J43" s="59" t="s">
        <v>67</v>
      </c>
      <c r="K43" s="59" t="s">
        <v>68</v>
      </c>
      <c r="L43" s="61"/>
      <c r="M43" s="61"/>
      <c r="N43" s="61"/>
      <c r="O43" s="61"/>
      <c r="P43" s="62"/>
      <c r="Q43" s="61"/>
      <c r="R43" s="61"/>
      <c r="S43" s="61"/>
      <c r="T43" s="63"/>
      <c r="U43" s="63"/>
      <c r="V43" s="63"/>
      <c r="W43" s="63"/>
      <c r="X43" s="63"/>
      <c r="Y43" s="63"/>
      <c r="Z43" s="63"/>
      <c r="AA43" s="63"/>
      <c r="AB43" s="63"/>
      <c r="AC43" s="63"/>
      <c r="AD43" s="63"/>
      <c r="AE43" s="64"/>
      <c r="AF43" s="65"/>
      <c r="AG43" s="61"/>
    </row>
    <row r="44" s="4" customFormat="1" ht="219" customHeight="1" spans="1:33">
      <c r="A44" s="54"/>
      <c r="B44" s="54"/>
      <c r="C44" s="55" t="s">
        <v>93</v>
      </c>
      <c r="D44" s="67" t="s">
        <v>94</v>
      </c>
      <c r="E44" s="68" t="s">
        <v>89</v>
      </c>
      <c r="F44" s="58" t="s">
        <v>95</v>
      </c>
      <c r="G44" s="59">
        <v>1</v>
      </c>
      <c r="H44" s="59" t="s">
        <v>65</v>
      </c>
      <c r="I44" s="59" t="s">
        <v>66</v>
      </c>
      <c r="J44" s="59" t="s">
        <v>67</v>
      </c>
      <c r="K44" s="59" t="s">
        <v>68</v>
      </c>
      <c r="L44" s="61"/>
      <c r="M44" s="61"/>
      <c r="N44" s="61"/>
      <c r="O44" s="61"/>
      <c r="P44" s="62"/>
      <c r="Q44" s="61"/>
      <c r="R44" s="61"/>
      <c r="S44" s="61"/>
      <c r="T44" s="63"/>
      <c r="U44" s="63"/>
      <c r="V44" s="63"/>
      <c r="W44" s="63"/>
      <c r="X44" s="63"/>
      <c r="Y44" s="63"/>
      <c r="Z44" s="63"/>
      <c r="AA44" s="63"/>
      <c r="AB44" s="63"/>
      <c r="AC44" s="63"/>
      <c r="AD44" s="63"/>
      <c r="AE44" s="64"/>
      <c r="AF44" s="65"/>
      <c r="AG44" s="61"/>
    </row>
    <row r="45" s="4" customFormat="1" ht="196" customHeight="1" spans="1:33">
      <c r="A45" s="69" t="s">
        <v>59</v>
      </c>
      <c r="B45" s="69" t="s">
        <v>60</v>
      </c>
      <c r="C45" s="70" t="s">
        <v>96</v>
      </c>
      <c r="D45" s="71" t="s">
        <v>97</v>
      </c>
      <c r="E45" s="72" t="s">
        <v>98</v>
      </c>
      <c r="F45" s="73" t="s">
        <v>99</v>
      </c>
      <c r="G45" s="74">
        <v>2</v>
      </c>
      <c r="H45" s="74" t="s">
        <v>65</v>
      </c>
      <c r="I45" s="74" t="s">
        <v>66</v>
      </c>
      <c r="J45" s="74" t="s">
        <v>67</v>
      </c>
      <c r="K45" s="74" t="s">
        <v>68</v>
      </c>
      <c r="L45" s="61"/>
      <c r="M45" s="61"/>
      <c r="N45" s="61"/>
      <c r="O45" s="61"/>
      <c r="P45" s="62"/>
      <c r="Q45" s="61"/>
      <c r="R45" s="61"/>
      <c r="S45" s="61"/>
      <c r="T45" s="63"/>
      <c r="U45" s="63"/>
      <c r="V45" s="63"/>
      <c r="W45" s="63"/>
      <c r="X45" s="63"/>
      <c r="Y45" s="63"/>
      <c r="Z45" s="63"/>
      <c r="AA45" s="63"/>
      <c r="AB45" s="63"/>
      <c r="AC45" s="63"/>
      <c r="AD45" s="63"/>
      <c r="AE45" s="64"/>
      <c r="AF45" s="65"/>
      <c r="AG45" s="61"/>
    </row>
    <row r="46" s="4" customFormat="1" ht="408" customHeight="1" spans="1:33">
      <c r="A46" s="75"/>
      <c r="B46" s="75"/>
      <c r="C46" s="55" t="s">
        <v>100</v>
      </c>
      <c r="D46" s="56"/>
      <c r="E46" s="58"/>
      <c r="F46" s="58" t="s">
        <v>101</v>
      </c>
      <c r="G46" s="59">
        <v>2</v>
      </c>
      <c r="H46" s="59" t="s">
        <v>65</v>
      </c>
      <c r="I46" s="59" t="s">
        <v>66</v>
      </c>
      <c r="J46" s="59" t="s">
        <v>67</v>
      </c>
      <c r="K46" s="59" t="s">
        <v>68</v>
      </c>
      <c r="L46" s="61"/>
      <c r="M46" s="61"/>
      <c r="N46" s="61"/>
      <c r="O46" s="61"/>
      <c r="P46" s="62"/>
      <c r="Q46" s="61"/>
      <c r="R46" s="61"/>
      <c r="S46" s="61"/>
      <c r="T46" s="63"/>
      <c r="U46" s="63"/>
      <c r="V46" s="63"/>
      <c r="W46" s="63"/>
      <c r="X46" s="63"/>
      <c r="Y46" s="63"/>
      <c r="Z46" s="63"/>
      <c r="AA46" s="63"/>
      <c r="AB46" s="63"/>
      <c r="AC46" s="63"/>
      <c r="AD46" s="63"/>
      <c r="AE46" s="64"/>
      <c r="AF46" s="65"/>
      <c r="AG46" s="61"/>
    </row>
    <row r="47" s="4" customFormat="1" ht="319" customHeight="1" spans="1:33">
      <c r="A47" s="76" t="s">
        <v>59</v>
      </c>
      <c r="B47" s="76" t="s">
        <v>60</v>
      </c>
      <c r="C47" s="55" t="s">
        <v>102</v>
      </c>
      <c r="D47" s="56" t="s">
        <v>103</v>
      </c>
      <c r="E47" s="57" t="s">
        <v>104</v>
      </c>
      <c r="F47" s="58" t="s">
        <v>105</v>
      </c>
      <c r="G47" s="59">
        <v>2</v>
      </c>
      <c r="H47" s="59" t="s">
        <v>65</v>
      </c>
      <c r="I47" s="59" t="s">
        <v>66</v>
      </c>
      <c r="J47" s="59" t="s">
        <v>67</v>
      </c>
      <c r="K47" s="59" t="s">
        <v>68</v>
      </c>
      <c r="L47" s="61"/>
      <c r="M47" s="61"/>
      <c r="N47" s="61"/>
      <c r="O47" s="61"/>
      <c r="P47" s="62"/>
      <c r="Q47" s="61"/>
      <c r="R47" s="61"/>
      <c r="S47" s="61"/>
      <c r="T47" s="63"/>
      <c r="U47" s="63"/>
      <c r="V47" s="63"/>
      <c r="W47" s="63"/>
      <c r="X47" s="63"/>
      <c r="Y47" s="63"/>
      <c r="Z47" s="63"/>
      <c r="AA47" s="63"/>
      <c r="AB47" s="63"/>
      <c r="AC47" s="63"/>
      <c r="AD47" s="63"/>
      <c r="AE47" s="64"/>
      <c r="AF47" s="65"/>
      <c r="AG47" s="61"/>
    </row>
    <row r="48" s="4" customFormat="1" ht="288" customHeight="1" spans="1:33">
      <c r="A48" s="75"/>
      <c r="B48" s="75"/>
      <c r="C48" s="55" t="s">
        <v>106</v>
      </c>
      <c r="D48" s="56"/>
      <c r="E48" s="58"/>
      <c r="F48" s="58" t="s">
        <v>107</v>
      </c>
      <c r="G48" s="59">
        <v>2</v>
      </c>
      <c r="H48" s="59" t="s">
        <v>65</v>
      </c>
      <c r="I48" s="59" t="s">
        <v>66</v>
      </c>
      <c r="J48" s="59" t="s">
        <v>67</v>
      </c>
      <c r="K48" s="59" t="s">
        <v>68</v>
      </c>
      <c r="L48" s="61"/>
      <c r="M48" s="61"/>
      <c r="N48" s="61"/>
      <c r="O48" s="61"/>
      <c r="P48" s="62"/>
      <c r="Q48" s="61"/>
      <c r="R48" s="61"/>
      <c r="S48" s="61"/>
      <c r="T48" s="63"/>
      <c r="U48" s="63"/>
      <c r="V48" s="63"/>
      <c r="W48" s="63"/>
      <c r="X48" s="63"/>
      <c r="Y48" s="63"/>
      <c r="Z48" s="63"/>
      <c r="AA48" s="63"/>
      <c r="AB48" s="63"/>
      <c r="AC48" s="63"/>
      <c r="AD48" s="63"/>
      <c r="AE48" s="64"/>
      <c r="AF48" s="65"/>
      <c r="AG48" s="61"/>
    </row>
    <row r="49" s="4" customFormat="1" ht="312" customHeight="1" spans="1:33">
      <c r="A49" s="76" t="s">
        <v>59</v>
      </c>
      <c r="B49" s="76" t="s">
        <v>60</v>
      </c>
      <c r="C49" s="55" t="s">
        <v>108</v>
      </c>
      <c r="D49" s="56" t="s">
        <v>62</v>
      </c>
      <c r="E49" s="77" t="s">
        <v>109</v>
      </c>
      <c r="F49" s="58" t="s">
        <v>110</v>
      </c>
      <c r="G49" s="59">
        <v>2</v>
      </c>
      <c r="H49" s="59" t="s">
        <v>65</v>
      </c>
      <c r="I49" s="59" t="s">
        <v>66</v>
      </c>
      <c r="J49" s="59" t="s">
        <v>75</v>
      </c>
      <c r="K49" s="59" t="s">
        <v>76</v>
      </c>
      <c r="L49" s="61"/>
      <c r="M49" s="61"/>
      <c r="N49" s="61"/>
      <c r="O49" s="61"/>
      <c r="P49" s="62"/>
      <c r="Q49" s="61"/>
      <c r="R49" s="61"/>
      <c r="S49" s="61"/>
      <c r="T49" s="63"/>
      <c r="U49" s="63"/>
      <c r="V49" s="63"/>
      <c r="W49" s="63"/>
      <c r="X49" s="63"/>
      <c r="Y49" s="63"/>
      <c r="Z49" s="63"/>
      <c r="AA49" s="63"/>
      <c r="AB49" s="63"/>
      <c r="AC49" s="63"/>
      <c r="AD49" s="63"/>
      <c r="AE49" s="64"/>
      <c r="AF49" s="65"/>
      <c r="AG49" s="61"/>
    </row>
    <row r="50" s="4" customFormat="1" ht="148" customHeight="1" spans="1:33">
      <c r="A50" s="75"/>
      <c r="B50" s="75"/>
      <c r="C50" s="55" t="s">
        <v>111</v>
      </c>
      <c r="D50" s="56"/>
      <c r="E50" s="56"/>
      <c r="F50" s="58" t="s">
        <v>112</v>
      </c>
      <c r="G50" s="59">
        <v>2</v>
      </c>
      <c r="H50" s="59" t="s">
        <v>65</v>
      </c>
      <c r="I50" s="59" t="s">
        <v>66</v>
      </c>
      <c r="J50" s="59" t="s">
        <v>67</v>
      </c>
      <c r="K50" s="59" t="s">
        <v>68</v>
      </c>
      <c r="L50" s="61"/>
      <c r="M50" s="61"/>
      <c r="N50" s="61"/>
      <c r="O50" s="61"/>
      <c r="P50" s="62"/>
      <c r="Q50" s="61"/>
      <c r="R50" s="61"/>
      <c r="S50" s="61"/>
      <c r="T50" s="63"/>
      <c r="U50" s="63"/>
      <c r="V50" s="63"/>
      <c r="W50" s="63"/>
      <c r="X50" s="63"/>
      <c r="Y50" s="63"/>
      <c r="Z50" s="63"/>
      <c r="AA50" s="63"/>
      <c r="AB50" s="63"/>
      <c r="AC50" s="63"/>
      <c r="AD50" s="63"/>
      <c r="AE50" s="64"/>
      <c r="AF50" s="65"/>
      <c r="AG50" s="61"/>
    </row>
    <row r="51" s="4" customFormat="1" ht="167" customHeight="1" spans="1:33">
      <c r="A51" s="54" t="s">
        <v>59</v>
      </c>
      <c r="B51" s="54" t="s">
        <v>60</v>
      </c>
      <c r="C51" s="55" t="s">
        <v>113</v>
      </c>
      <c r="D51" s="78" t="s">
        <v>114</v>
      </c>
      <c r="E51" s="79" t="s">
        <v>115</v>
      </c>
      <c r="F51" s="56" t="s">
        <v>116</v>
      </c>
      <c r="G51" s="55" t="s">
        <v>117</v>
      </c>
      <c r="H51" s="80" t="s">
        <v>65</v>
      </c>
      <c r="I51" s="59" t="s">
        <v>66</v>
      </c>
      <c r="J51" s="59" t="s">
        <v>67</v>
      </c>
      <c r="K51" s="59" t="s">
        <v>68</v>
      </c>
      <c r="L51" s="61"/>
      <c r="M51" s="61"/>
      <c r="N51" s="61"/>
      <c r="O51" s="61"/>
      <c r="P51" s="62"/>
      <c r="Q51" s="61"/>
      <c r="R51" s="61"/>
      <c r="S51" s="61"/>
      <c r="T51" s="63"/>
      <c r="U51" s="63"/>
      <c r="V51" s="63"/>
      <c r="W51" s="63"/>
      <c r="X51" s="63"/>
      <c r="Y51" s="63"/>
      <c r="Z51" s="63"/>
      <c r="AA51" s="63"/>
      <c r="AB51" s="63"/>
      <c r="AC51" s="63"/>
      <c r="AD51" s="63"/>
      <c r="AE51" s="64"/>
      <c r="AF51" s="65"/>
      <c r="AG51" s="61"/>
    </row>
    <row r="52" s="4" customFormat="1" ht="154" customHeight="1" spans="1:33">
      <c r="A52" s="54"/>
      <c r="B52" s="54"/>
      <c r="C52" s="55" t="s">
        <v>118</v>
      </c>
      <c r="D52" s="71"/>
      <c r="E52" s="81"/>
      <c r="F52" s="82" t="s">
        <v>119</v>
      </c>
      <c r="G52" s="59">
        <v>2</v>
      </c>
      <c r="H52" s="80" t="s">
        <v>65</v>
      </c>
      <c r="I52" s="59" t="s">
        <v>120</v>
      </c>
      <c r="J52" s="59" t="s">
        <v>121</v>
      </c>
      <c r="K52" s="59" t="s">
        <v>122</v>
      </c>
      <c r="L52" s="61"/>
      <c r="M52" s="61"/>
      <c r="N52" s="61"/>
      <c r="O52" s="61"/>
      <c r="P52" s="62"/>
      <c r="Q52" s="61"/>
      <c r="R52" s="61"/>
      <c r="S52" s="61"/>
      <c r="T52" s="63"/>
      <c r="U52" s="63"/>
      <c r="V52" s="63"/>
      <c r="W52" s="63"/>
      <c r="X52" s="63"/>
      <c r="Y52" s="63"/>
      <c r="Z52" s="63"/>
      <c r="AA52" s="63"/>
      <c r="AB52" s="63"/>
      <c r="AC52" s="63"/>
      <c r="AD52" s="63"/>
      <c r="AE52" s="64"/>
      <c r="AF52" s="65"/>
      <c r="AG52" s="61"/>
    </row>
    <row r="53" s="4" customFormat="1" ht="100" customHeight="1" spans="1:33">
      <c r="A53" s="54"/>
      <c r="B53" s="54"/>
      <c r="C53" s="55" t="s">
        <v>123</v>
      </c>
      <c r="D53" s="56" t="s">
        <v>124</v>
      </c>
      <c r="E53" s="83" t="s">
        <v>125</v>
      </c>
      <c r="F53" s="82" t="s">
        <v>126</v>
      </c>
      <c r="G53" s="84">
        <v>1</v>
      </c>
      <c r="H53" s="80" t="s">
        <v>65</v>
      </c>
      <c r="I53" s="59" t="s">
        <v>66</v>
      </c>
      <c r="J53" s="59" t="s">
        <v>67</v>
      </c>
      <c r="K53" s="59" t="s">
        <v>68</v>
      </c>
      <c r="L53" s="61"/>
      <c r="M53" s="61"/>
      <c r="N53" s="61"/>
      <c r="O53" s="61"/>
      <c r="P53" s="62"/>
      <c r="Q53" s="61"/>
      <c r="R53" s="61"/>
      <c r="S53" s="61"/>
      <c r="T53" s="63"/>
      <c r="U53" s="63"/>
      <c r="V53" s="63"/>
      <c r="W53" s="63"/>
      <c r="X53" s="63"/>
      <c r="Y53" s="63"/>
      <c r="Z53" s="63"/>
      <c r="AA53" s="63"/>
      <c r="AB53" s="63"/>
      <c r="AC53" s="63"/>
      <c r="AD53" s="63"/>
      <c r="AE53" s="64"/>
      <c r="AF53" s="65"/>
      <c r="AG53" s="61"/>
    </row>
    <row r="54" s="4" customFormat="1" ht="229" customHeight="1" spans="1:33">
      <c r="A54" s="54"/>
      <c r="B54" s="54"/>
      <c r="C54" s="55" t="s">
        <v>127</v>
      </c>
      <c r="D54" s="56"/>
      <c r="E54" s="73"/>
      <c r="F54" s="82" t="s">
        <v>128</v>
      </c>
      <c r="G54" s="59">
        <v>2</v>
      </c>
      <c r="H54" s="59" t="s">
        <v>65</v>
      </c>
      <c r="I54" s="59" t="s">
        <v>66</v>
      </c>
      <c r="J54" s="59" t="s">
        <v>67</v>
      </c>
      <c r="K54" s="59" t="s">
        <v>68</v>
      </c>
      <c r="L54" s="61"/>
      <c r="M54" s="61"/>
      <c r="N54" s="61"/>
      <c r="O54" s="61"/>
      <c r="P54" s="62"/>
      <c r="Q54" s="61"/>
      <c r="R54" s="61"/>
      <c r="S54" s="61"/>
      <c r="T54" s="63"/>
      <c r="U54" s="63"/>
      <c r="V54" s="63"/>
      <c r="W54" s="63"/>
      <c r="X54" s="63"/>
      <c r="Y54" s="63"/>
      <c r="Z54" s="63"/>
      <c r="AA54" s="63"/>
      <c r="AB54" s="63"/>
      <c r="AC54" s="63"/>
      <c r="AD54" s="63"/>
      <c r="AE54" s="64"/>
      <c r="AF54" s="65"/>
      <c r="AG54" s="61"/>
    </row>
    <row r="55" s="4" customFormat="1" ht="139" customHeight="1" spans="1:33">
      <c r="A55" s="54" t="s">
        <v>59</v>
      </c>
      <c r="B55" s="54" t="s">
        <v>60</v>
      </c>
      <c r="C55" s="55" t="s">
        <v>129</v>
      </c>
      <c r="D55" s="56" t="s">
        <v>130</v>
      </c>
      <c r="E55" s="57" t="s">
        <v>131</v>
      </c>
      <c r="F55" s="58" t="s">
        <v>132</v>
      </c>
      <c r="G55" s="59">
        <v>1</v>
      </c>
      <c r="H55" s="80" t="s">
        <v>65</v>
      </c>
      <c r="I55" s="85" t="s">
        <v>133</v>
      </c>
      <c r="J55" s="85" t="s">
        <v>134</v>
      </c>
      <c r="K55" s="85" t="s">
        <v>135</v>
      </c>
      <c r="L55" s="61"/>
      <c r="M55" s="61"/>
      <c r="N55" s="61"/>
      <c r="O55" s="61"/>
      <c r="P55" s="62"/>
      <c r="Q55" s="61"/>
      <c r="R55" s="61"/>
      <c r="S55" s="61"/>
      <c r="T55" s="63"/>
      <c r="U55" s="63"/>
      <c r="V55" s="63"/>
      <c r="W55" s="63"/>
      <c r="X55" s="63"/>
      <c r="Y55" s="63"/>
      <c r="Z55" s="63"/>
      <c r="AA55" s="63"/>
      <c r="AB55" s="63"/>
      <c r="AC55" s="63"/>
      <c r="AD55" s="63"/>
      <c r="AE55" s="64"/>
      <c r="AF55" s="65"/>
      <c r="AG55" s="61"/>
    </row>
    <row r="56" s="4" customFormat="1" ht="146" customHeight="1" spans="1:33">
      <c r="A56" s="54"/>
      <c r="B56" s="54"/>
      <c r="C56" s="55" t="s">
        <v>136</v>
      </c>
      <c r="D56" s="56"/>
      <c r="E56" s="58"/>
      <c r="F56" s="56" t="s">
        <v>137</v>
      </c>
      <c r="G56" s="59">
        <v>2</v>
      </c>
      <c r="H56" s="80" t="s">
        <v>65</v>
      </c>
      <c r="I56" s="85" t="s">
        <v>133</v>
      </c>
      <c r="J56" s="85" t="s">
        <v>134</v>
      </c>
      <c r="K56" s="85" t="s">
        <v>135</v>
      </c>
      <c r="L56" s="61"/>
      <c r="M56" s="61"/>
      <c r="N56" s="61"/>
      <c r="O56" s="61"/>
      <c r="P56" s="62"/>
      <c r="Q56" s="61"/>
      <c r="R56" s="61"/>
      <c r="S56" s="61"/>
      <c r="T56" s="63"/>
      <c r="U56" s="63"/>
      <c r="V56" s="63"/>
      <c r="W56" s="63"/>
      <c r="X56" s="63"/>
      <c r="Y56" s="63"/>
      <c r="Z56" s="63"/>
      <c r="AA56" s="63"/>
      <c r="AB56" s="63"/>
      <c r="AC56" s="63"/>
      <c r="AD56" s="63"/>
      <c r="AE56" s="64"/>
      <c r="AF56" s="65"/>
      <c r="AG56" s="61"/>
    </row>
    <row r="57" s="4" customFormat="1" ht="161" customHeight="1" spans="1:33">
      <c r="A57" s="54"/>
      <c r="B57" s="54"/>
      <c r="C57" s="55" t="s">
        <v>138</v>
      </c>
      <c r="D57" s="56"/>
      <c r="E57" s="58"/>
      <c r="F57" s="86" t="s">
        <v>139</v>
      </c>
      <c r="G57" s="59">
        <v>2</v>
      </c>
      <c r="H57" s="59" t="s">
        <v>65</v>
      </c>
      <c r="I57" s="85" t="s">
        <v>133</v>
      </c>
      <c r="J57" s="85" t="s">
        <v>134</v>
      </c>
      <c r="K57" s="85" t="s">
        <v>135</v>
      </c>
      <c r="L57" s="61"/>
      <c r="M57" s="61"/>
      <c r="N57" s="61"/>
      <c r="O57" s="61"/>
      <c r="P57" s="61"/>
      <c r="Q57" s="61"/>
      <c r="R57" s="61"/>
      <c r="S57" s="61"/>
      <c r="T57" s="63"/>
      <c r="U57" s="63"/>
      <c r="V57" s="63"/>
      <c r="W57" s="63"/>
      <c r="X57" s="63"/>
      <c r="Y57" s="63"/>
      <c r="Z57" s="63"/>
      <c r="AA57" s="63"/>
      <c r="AB57" s="63"/>
      <c r="AC57" s="63"/>
      <c r="AD57" s="63"/>
      <c r="AE57" s="64"/>
      <c r="AF57" s="65"/>
      <c r="AG57" s="61"/>
    </row>
    <row r="58" s="4" customFormat="1" ht="126" customHeight="1" spans="1:33">
      <c r="A58" s="76" t="s">
        <v>59</v>
      </c>
      <c r="B58" s="76" t="s">
        <v>60</v>
      </c>
      <c r="C58" s="55" t="s">
        <v>140</v>
      </c>
      <c r="D58" s="87" t="s">
        <v>94</v>
      </c>
      <c r="E58" s="83" t="s">
        <v>141</v>
      </c>
      <c r="F58" s="58" t="s">
        <v>142</v>
      </c>
      <c r="G58" s="59">
        <v>1.5</v>
      </c>
      <c r="H58" s="80" t="s">
        <v>65</v>
      </c>
      <c r="I58" s="85" t="s">
        <v>133</v>
      </c>
      <c r="J58" s="85" t="s">
        <v>134</v>
      </c>
      <c r="K58" s="85" t="s">
        <v>135</v>
      </c>
      <c r="L58" s="61"/>
      <c r="M58" s="61"/>
      <c r="N58" s="61"/>
      <c r="O58" s="61"/>
      <c r="P58" s="61"/>
      <c r="Q58" s="61"/>
      <c r="R58" s="61"/>
      <c r="S58" s="61"/>
      <c r="T58" s="63"/>
      <c r="U58" s="63"/>
      <c r="V58" s="63"/>
      <c r="W58" s="63"/>
      <c r="X58" s="63"/>
      <c r="Y58" s="63"/>
      <c r="Z58" s="63"/>
      <c r="AA58" s="63"/>
      <c r="AB58" s="63"/>
      <c r="AC58" s="63"/>
      <c r="AD58" s="63"/>
      <c r="AE58" s="64"/>
      <c r="AF58" s="65"/>
      <c r="AG58" s="61"/>
    </row>
    <row r="59" s="4" customFormat="1" ht="160" customHeight="1" spans="1:33">
      <c r="A59" s="69"/>
      <c r="B59" s="69"/>
      <c r="C59" s="55" t="s">
        <v>143</v>
      </c>
      <c r="D59" s="78"/>
      <c r="E59" s="81"/>
      <c r="F59" s="58" t="s">
        <v>144</v>
      </c>
      <c r="G59" s="59">
        <v>2</v>
      </c>
      <c r="H59" s="80" t="s">
        <v>65</v>
      </c>
      <c r="I59" s="85" t="s">
        <v>133</v>
      </c>
      <c r="J59" s="85" t="s">
        <v>134</v>
      </c>
      <c r="K59" s="85" t="s">
        <v>135</v>
      </c>
      <c r="L59" s="61"/>
      <c r="M59" s="61"/>
      <c r="N59" s="61"/>
      <c r="O59" s="61"/>
      <c r="P59" s="61"/>
      <c r="Q59" s="61"/>
      <c r="R59" s="61"/>
      <c r="S59" s="61"/>
      <c r="T59" s="63"/>
      <c r="U59" s="63"/>
      <c r="V59" s="63"/>
      <c r="W59" s="63"/>
      <c r="X59" s="63"/>
      <c r="Y59" s="63"/>
      <c r="Z59" s="63"/>
      <c r="AA59" s="63"/>
      <c r="AB59" s="63"/>
      <c r="AC59" s="63"/>
      <c r="AD59" s="63"/>
      <c r="AE59" s="64"/>
      <c r="AF59" s="65"/>
      <c r="AG59" s="61"/>
    </row>
    <row r="60" s="5" customFormat="1" ht="110" customHeight="1" spans="1:33">
      <c r="A60" s="69"/>
      <c r="B60" s="69"/>
      <c r="C60" s="55" t="s">
        <v>145</v>
      </c>
      <c r="D60" s="78"/>
      <c r="E60" s="81"/>
      <c r="F60" s="86" t="s">
        <v>146</v>
      </c>
      <c r="G60" s="59">
        <v>1.5</v>
      </c>
      <c r="H60" s="80" t="s">
        <v>65</v>
      </c>
      <c r="I60" s="85" t="s">
        <v>133</v>
      </c>
      <c r="J60" s="85" t="s">
        <v>134</v>
      </c>
      <c r="K60" s="85" t="s">
        <v>135</v>
      </c>
      <c r="L60" s="61"/>
      <c r="M60" s="61"/>
      <c r="N60" s="61"/>
      <c r="O60" s="61"/>
      <c r="P60" s="61"/>
      <c r="Q60" s="61"/>
      <c r="R60" s="61"/>
      <c r="S60" s="61"/>
      <c r="T60" s="63"/>
      <c r="U60" s="61"/>
      <c r="V60" s="63"/>
      <c r="W60" s="63"/>
      <c r="X60" s="61"/>
      <c r="Y60" s="61"/>
      <c r="Z60" s="61"/>
      <c r="AA60" s="61"/>
      <c r="AB60" s="61"/>
      <c r="AC60" s="61"/>
      <c r="AD60" s="61"/>
      <c r="AE60" s="88"/>
      <c r="AF60" s="89"/>
      <c r="AG60" s="61"/>
    </row>
    <row r="61" s="4" customFormat="1" ht="137" customHeight="1" spans="1:33">
      <c r="A61" s="69"/>
      <c r="B61" s="69"/>
      <c r="C61" s="55" t="s">
        <v>147</v>
      </c>
      <c r="D61" s="56" t="s">
        <v>148</v>
      </c>
      <c r="E61" s="83" t="s">
        <v>149</v>
      </c>
      <c r="F61" s="58" t="s">
        <v>150</v>
      </c>
      <c r="G61" s="59">
        <v>2</v>
      </c>
      <c r="H61" s="80" t="s">
        <v>65</v>
      </c>
      <c r="I61" s="85" t="s">
        <v>133</v>
      </c>
      <c r="J61" s="85" t="s">
        <v>134</v>
      </c>
      <c r="K61" s="85" t="s">
        <v>135</v>
      </c>
      <c r="L61" s="61"/>
      <c r="M61" s="61"/>
      <c r="N61" s="61"/>
      <c r="O61" s="61"/>
      <c r="P61" s="62"/>
      <c r="Q61" s="61"/>
      <c r="R61" s="61"/>
      <c r="S61" s="61"/>
      <c r="T61" s="63"/>
      <c r="U61" s="63"/>
      <c r="V61" s="63"/>
      <c r="W61" s="63"/>
      <c r="X61" s="63"/>
      <c r="Y61" s="63"/>
      <c r="Z61" s="63"/>
      <c r="AA61" s="63"/>
      <c r="AB61" s="63"/>
      <c r="AC61" s="63"/>
      <c r="AD61" s="63"/>
      <c r="AE61" s="64"/>
      <c r="AF61" s="65"/>
      <c r="AG61" s="61"/>
    </row>
    <row r="62" s="4" customFormat="1" ht="210" customHeight="1" spans="1:33">
      <c r="A62" s="75"/>
      <c r="B62" s="75"/>
      <c r="C62" s="55" t="s">
        <v>151</v>
      </c>
      <c r="D62" s="56"/>
      <c r="E62" s="73"/>
      <c r="F62" s="58" t="s">
        <v>152</v>
      </c>
      <c r="G62" s="59">
        <v>2</v>
      </c>
      <c r="H62" s="59" t="s">
        <v>65</v>
      </c>
      <c r="I62" s="85" t="s">
        <v>133</v>
      </c>
      <c r="J62" s="85" t="s">
        <v>134</v>
      </c>
      <c r="K62" s="85" t="s">
        <v>135</v>
      </c>
      <c r="L62" s="61"/>
      <c r="M62" s="61"/>
      <c r="N62" s="61"/>
      <c r="O62" s="61"/>
      <c r="P62" s="62"/>
      <c r="Q62" s="61"/>
      <c r="R62" s="61"/>
      <c r="S62" s="61"/>
      <c r="T62" s="63"/>
      <c r="U62" s="63"/>
      <c r="V62" s="63"/>
      <c r="W62" s="63"/>
      <c r="X62" s="63"/>
      <c r="Y62" s="63"/>
      <c r="Z62" s="63"/>
      <c r="AA62" s="63"/>
      <c r="AB62" s="63"/>
      <c r="AC62" s="63"/>
      <c r="AD62" s="63"/>
      <c r="AE62" s="64"/>
      <c r="AF62" s="65"/>
      <c r="AG62" s="61"/>
    </row>
    <row r="63" s="4" customFormat="1" ht="118" customHeight="1" spans="1:33">
      <c r="A63" s="54" t="s">
        <v>59</v>
      </c>
      <c r="B63" s="54" t="s">
        <v>60</v>
      </c>
      <c r="C63" s="55" t="s">
        <v>153</v>
      </c>
      <c r="D63" s="56" t="s">
        <v>154</v>
      </c>
      <c r="E63" s="57" t="s">
        <v>155</v>
      </c>
      <c r="F63" s="58" t="s">
        <v>156</v>
      </c>
      <c r="G63" s="59">
        <v>2</v>
      </c>
      <c r="H63" s="59" t="s">
        <v>65</v>
      </c>
      <c r="I63" s="59" t="s">
        <v>120</v>
      </c>
      <c r="J63" s="85" t="s">
        <v>157</v>
      </c>
      <c r="K63" s="85" t="s">
        <v>158</v>
      </c>
      <c r="L63" s="61"/>
      <c r="M63" s="61"/>
      <c r="N63" s="61"/>
      <c r="O63" s="61"/>
      <c r="P63" s="62"/>
      <c r="Q63" s="61"/>
      <c r="R63" s="61"/>
      <c r="S63" s="61"/>
      <c r="T63" s="63"/>
      <c r="U63" s="63"/>
      <c r="V63" s="63"/>
      <c r="W63" s="63"/>
      <c r="X63" s="63"/>
      <c r="Y63" s="63"/>
      <c r="Z63" s="63"/>
      <c r="AA63" s="63"/>
      <c r="AB63" s="63"/>
      <c r="AC63" s="63"/>
      <c r="AD63" s="63"/>
      <c r="AE63" s="64"/>
      <c r="AF63" s="65"/>
      <c r="AG63" s="61"/>
    </row>
    <row r="64" s="4" customFormat="1" ht="112" customHeight="1" spans="1:33">
      <c r="A64" s="54"/>
      <c r="B64" s="54"/>
      <c r="C64" s="55" t="s">
        <v>159</v>
      </c>
      <c r="D64" s="56"/>
      <c r="E64" s="58"/>
      <c r="F64" s="58" t="s">
        <v>160</v>
      </c>
      <c r="G64" s="59">
        <v>2</v>
      </c>
      <c r="H64" s="59" t="s">
        <v>65</v>
      </c>
      <c r="I64" s="59" t="s">
        <v>120</v>
      </c>
      <c r="J64" s="85" t="s">
        <v>157</v>
      </c>
      <c r="K64" s="85" t="s">
        <v>158</v>
      </c>
      <c r="L64" s="61"/>
      <c r="M64" s="61"/>
      <c r="N64" s="61"/>
      <c r="O64" s="61"/>
      <c r="P64" s="62"/>
      <c r="Q64" s="61"/>
      <c r="R64" s="61"/>
      <c r="S64" s="61"/>
      <c r="T64" s="63"/>
      <c r="U64" s="63"/>
      <c r="V64" s="63"/>
      <c r="W64" s="63"/>
      <c r="X64" s="63"/>
      <c r="Y64" s="63"/>
      <c r="Z64" s="63"/>
      <c r="AA64" s="63"/>
      <c r="AB64" s="63"/>
      <c r="AC64" s="63"/>
      <c r="AD64" s="63"/>
      <c r="AE64" s="64"/>
      <c r="AF64" s="65"/>
      <c r="AG64" s="61"/>
    </row>
    <row r="65" s="4" customFormat="1" ht="129" customHeight="1" spans="1:33">
      <c r="A65" s="54"/>
      <c r="B65" s="54"/>
      <c r="C65" s="55" t="s">
        <v>161</v>
      </c>
      <c r="D65" s="56"/>
      <c r="E65" s="58"/>
      <c r="F65" s="58" t="s">
        <v>162</v>
      </c>
      <c r="G65" s="59">
        <v>1</v>
      </c>
      <c r="H65" s="59" t="s">
        <v>65</v>
      </c>
      <c r="I65" s="59" t="s">
        <v>120</v>
      </c>
      <c r="J65" s="85" t="s">
        <v>157</v>
      </c>
      <c r="K65" s="85" t="s">
        <v>158</v>
      </c>
      <c r="L65" s="61"/>
      <c r="M65" s="61"/>
      <c r="N65" s="61"/>
      <c r="O65" s="61"/>
      <c r="P65" s="62"/>
      <c r="Q65" s="61"/>
      <c r="R65" s="61"/>
      <c r="S65" s="61"/>
      <c r="T65" s="63"/>
      <c r="U65" s="63"/>
      <c r="V65" s="63"/>
      <c r="W65" s="63"/>
      <c r="X65" s="63"/>
      <c r="Y65" s="63"/>
      <c r="Z65" s="63"/>
      <c r="AA65" s="63"/>
      <c r="AB65" s="63"/>
      <c r="AC65" s="63"/>
      <c r="AD65" s="63"/>
      <c r="AE65" s="64"/>
      <c r="AF65" s="65"/>
      <c r="AG65" s="61"/>
    </row>
    <row r="66" s="4" customFormat="1" ht="165" customHeight="1" spans="1:33">
      <c r="A66" s="54" t="s">
        <v>59</v>
      </c>
      <c r="B66" s="54" t="s">
        <v>60</v>
      </c>
      <c r="C66" s="90" t="s">
        <v>163</v>
      </c>
      <c r="D66" s="56" t="s">
        <v>164</v>
      </c>
      <c r="E66" s="57" t="s">
        <v>165</v>
      </c>
      <c r="F66" s="82" t="s">
        <v>166</v>
      </c>
      <c r="G66" s="59">
        <v>2</v>
      </c>
      <c r="H66" s="80" t="s">
        <v>65</v>
      </c>
      <c r="I66" s="85" t="s">
        <v>66</v>
      </c>
      <c r="J66" s="85" t="s">
        <v>167</v>
      </c>
      <c r="K66" s="85" t="s">
        <v>168</v>
      </c>
      <c r="L66" s="61"/>
      <c r="M66" s="61"/>
      <c r="N66" s="61"/>
      <c r="O66" s="61"/>
      <c r="P66" s="62"/>
      <c r="Q66" s="61"/>
      <c r="R66" s="61"/>
      <c r="S66" s="61"/>
      <c r="T66" s="63"/>
      <c r="U66" s="63"/>
      <c r="V66" s="63"/>
      <c r="W66" s="63"/>
      <c r="X66" s="63"/>
      <c r="Y66" s="63"/>
      <c r="Z66" s="63"/>
      <c r="AA66" s="63"/>
      <c r="AB66" s="63"/>
      <c r="AC66" s="63"/>
      <c r="AD66" s="63"/>
      <c r="AE66" s="64"/>
      <c r="AF66" s="65"/>
      <c r="AG66" s="61"/>
    </row>
    <row r="67" s="4" customFormat="1" ht="277" customHeight="1" spans="1:33">
      <c r="A67" s="54"/>
      <c r="B67" s="54"/>
      <c r="C67" s="90" t="s">
        <v>169</v>
      </c>
      <c r="D67" s="56"/>
      <c r="E67" s="58"/>
      <c r="F67" s="82" t="s">
        <v>170</v>
      </c>
      <c r="G67" s="59">
        <v>2</v>
      </c>
      <c r="H67" s="80" t="s">
        <v>65</v>
      </c>
      <c r="I67" s="85" t="s">
        <v>66</v>
      </c>
      <c r="J67" s="85" t="s">
        <v>167</v>
      </c>
      <c r="K67" s="85" t="s">
        <v>168</v>
      </c>
      <c r="L67" s="61"/>
      <c r="M67" s="61"/>
      <c r="N67" s="61"/>
      <c r="O67" s="61"/>
      <c r="P67" s="62"/>
      <c r="Q67" s="61"/>
      <c r="R67" s="61"/>
      <c r="S67" s="61"/>
      <c r="T67" s="63"/>
      <c r="U67" s="63"/>
      <c r="V67" s="63"/>
      <c r="W67" s="63"/>
      <c r="X67" s="63"/>
      <c r="Y67" s="63"/>
      <c r="Z67" s="63"/>
      <c r="AA67" s="63"/>
      <c r="AB67" s="63"/>
      <c r="AC67" s="63"/>
      <c r="AD67" s="63"/>
      <c r="AE67" s="64"/>
      <c r="AF67" s="65"/>
      <c r="AG67" s="61"/>
    </row>
    <row r="68" s="4" customFormat="1" ht="81" customHeight="1" spans="1:33">
      <c r="A68" s="54"/>
      <c r="B68" s="54"/>
      <c r="C68" s="91" t="s">
        <v>171</v>
      </c>
      <c r="D68" s="56" t="s">
        <v>172</v>
      </c>
      <c r="E68" s="77" t="s">
        <v>173</v>
      </c>
      <c r="F68" s="92" t="s">
        <v>174</v>
      </c>
      <c r="G68" s="93">
        <v>1.5</v>
      </c>
      <c r="H68" s="59" t="s">
        <v>65</v>
      </c>
      <c r="I68" s="59" t="s">
        <v>66</v>
      </c>
      <c r="J68" s="59" t="s">
        <v>67</v>
      </c>
      <c r="K68" s="59" t="s">
        <v>175</v>
      </c>
      <c r="L68" s="61"/>
      <c r="M68" s="61"/>
      <c r="N68" s="61"/>
      <c r="O68" s="61"/>
      <c r="P68" s="62"/>
      <c r="Q68" s="61"/>
      <c r="R68" s="61"/>
      <c r="S68" s="61"/>
      <c r="T68" s="63"/>
      <c r="U68" s="63"/>
      <c r="V68" s="63"/>
      <c r="W68" s="63"/>
      <c r="X68" s="63"/>
      <c r="Y68" s="63"/>
      <c r="Z68" s="63"/>
      <c r="AA68" s="63"/>
      <c r="AB68" s="63"/>
      <c r="AC68" s="63"/>
      <c r="AD68" s="63"/>
      <c r="AE68" s="64"/>
      <c r="AF68" s="65"/>
      <c r="AG68" s="61"/>
    </row>
    <row r="69" s="4" customFormat="1" ht="120" customHeight="1" spans="1:33">
      <c r="A69" s="54"/>
      <c r="B69" s="54"/>
      <c r="C69" s="91" t="s">
        <v>176</v>
      </c>
      <c r="D69" s="56"/>
      <c r="E69" s="56"/>
      <c r="F69" s="92" t="s">
        <v>177</v>
      </c>
      <c r="G69" s="93">
        <v>1.5</v>
      </c>
      <c r="H69" s="59" t="s">
        <v>65</v>
      </c>
      <c r="I69" s="59" t="s">
        <v>66</v>
      </c>
      <c r="J69" s="59" t="s">
        <v>178</v>
      </c>
      <c r="K69" s="59" t="s">
        <v>179</v>
      </c>
      <c r="L69" s="61"/>
      <c r="M69" s="61"/>
      <c r="N69" s="61"/>
      <c r="O69" s="61"/>
      <c r="P69" s="62"/>
      <c r="Q69" s="61"/>
      <c r="R69" s="61"/>
      <c r="S69" s="61"/>
      <c r="T69" s="63"/>
      <c r="U69" s="63"/>
      <c r="V69" s="63"/>
      <c r="W69" s="63"/>
      <c r="X69" s="63"/>
      <c r="Y69" s="63"/>
      <c r="Z69" s="63"/>
      <c r="AA69" s="63"/>
      <c r="AB69" s="63"/>
      <c r="AC69" s="63"/>
      <c r="AD69" s="63"/>
      <c r="AE69" s="64"/>
      <c r="AF69" s="65"/>
      <c r="AG69" s="61"/>
    </row>
    <row r="70" s="4" customFormat="1" ht="164" customHeight="1" spans="1:33">
      <c r="A70" s="54" t="s">
        <v>59</v>
      </c>
      <c r="B70" s="94" t="s">
        <v>60</v>
      </c>
      <c r="C70" s="55" t="s">
        <v>180</v>
      </c>
      <c r="D70" s="95"/>
      <c r="E70" s="82" t="s">
        <v>181</v>
      </c>
      <c r="F70" s="82"/>
      <c r="G70" s="84">
        <v>3</v>
      </c>
      <c r="H70" s="59" t="s">
        <v>65</v>
      </c>
      <c r="I70" s="59" t="s">
        <v>133</v>
      </c>
      <c r="J70" s="59" t="s">
        <v>182</v>
      </c>
      <c r="K70" s="59" t="s">
        <v>183</v>
      </c>
      <c r="L70" s="61"/>
      <c r="M70" s="61"/>
      <c r="N70" s="61"/>
      <c r="O70" s="61"/>
      <c r="P70" s="62"/>
      <c r="Q70" s="61"/>
      <c r="R70" s="61"/>
      <c r="S70" s="66"/>
      <c r="T70" s="63"/>
      <c r="U70" s="63"/>
      <c r="V70" s="63"/>
      <c r="W70" s="63"/>
      <c r="X70" s="63"/>
      <c r="Y70" s="63"/>
      <c r="Z70" s="63"/>
      <c r="AA70" s="63"/>
      <c r="AB70" s="63"/>
      <c r="AC70" s="63"/>
      <c r="AD70" s="63"/>
      <c r="AE70" s="65"/>
      <c r="AF70" s="65"/>
      <c r="AG70" s="61"/>
    </row>
    <row r="71" s="5" customFormat="1" ht="171" customHeight="1" spans="1:33">
      <c r="A71" s="54"/>
      <c r="B71" s="54" t="s">
        <v>184</v>
      </c>
      <c r="C71" s="91" t="s">
        <v>185</v>
      </c>
      <c r="D71" s="56" t="s">
        <v>186</v>
      </c>
      <c r="E71" s="96" t="s">
        <v>187</v>
      </c>
      <c r="F71" s="82" t="s">
        <v>188</v>
      </c>
      <c r="G71" s="59">
        <v>1.5</v>
      </c>
      <c r="H71" s="59" t="s">
        <v>65</v>
      </c>
      <c r="I71" s="59" t="s">
        <v>66</v>
      </c>
      <c r="J71" s="59" t="s">
        <v>189</v>
      </c>
      <c r="K71" s="59" t="s">
        <v>190</v>
      </c>
      <c r="L71" s="61"/>
      <c r="M71" s="61"/>
      <c r="N71" s="61"/>
      <c r="O71" s="61"/>
      <c r="P71" s="61"/>
      <c r="Q71" s="61"/>
      <c r="R71" s="61"/>
      <c r="S71" s="97"/>
      <c r="T71" s="61"/>
      <c r="U71" s="61"/>
      <c r="V71" s="61"/>
      <c r="W71" s="61"/>
      <c r="X71" s="61"/>
      <c r="Y71" s="61"/>
      <c r="Z71" s="61"/>
      <c r="AA71" s="61"/>
      <c r="AB71" s="61"/>
      <c r="AC71" s="61"/>
      <c r="AD71" s="61"/>
      <c r="AE71" s="88"/>
      <c r="AF71" s="89"/>
      <c r="AG71" s="61"/>
    </row>
    <row r="72" s="5" customFormat="1" ht="139" customHeight="1" spans="1:33">
      <c r="A72" s="54"/>
      <c r="B72" s="54"/>
      <c r="C72" s="91" t="s">
        <v>191</v>
      </c>
      <c r="D72" s="56"/>
      <c r="E72" s="82"/>
      <c r="F72" s="82" t="s">
        <v>192</v>
      </c>
      <c r="G72" s="59">
        <v>1.5</v>
      </c>
      <c r="H72" s="59" t="s">
        <v>65</v>
      </c>
      <c r="I72" s="59" t="s">
        <v>66</v>
      </c>
      <c r="J72" s="59" t="s">
        <v>189</v>
      </c>
      <c r="K72" s="59" t="s">
        <v>190</v>
      </c>
      <c r="L72" s="61"/>
      <c r="M72" s="61"/>
      <c r="N72" s="61"/>
      <c r="O72" s="61"/>
      <c r="P72" s="61"/>
      <c r="Q72" s="61"/>
      <c r="R72" s="61"/>
      <c r="S72" s="98"/>
      <c r="T72" s="61"/>
      <c r="U72" s="61"/>
      <c r="V72" s="61"/>
      <c r="W72" s="61"/>
      <c r="X72" s="61"/>
      <c r="Y72" s="61"/>
      <c r="Z72" s="61"/>
      <c r="AA72" s="61"/>
      <c r="AB72" s="61"/>
      <c r="AC72" s="61"/>
      <c r="AD72" s="61"/>
      <c r="AE72" s="88"/>
      <c r="AF72" s="89"/>
      <c r="AG72" s="61"/>
    </row>
    <row r="73" s="4" customFormat="1" ht="108" customHeight="1" spans="1:33">
      <c r="A73" s="54"/>
      <c r="B73" s="54"/>
      <c r="C73" s="91" t="s">
        <v>193</v>
      </c>
      <c r="D73" s="56" t="s">
        <v>186</v>
      </c>
      <c r="E73" s="96" t="s">
        <v>194</v>
      </c>
      <c r="F73" s="82" t="s">
        <v>195</v>
      </c>
      <c r="G73" s="84">
        <v>1.5</v>
      </c>
      <c r="H73" s="59" t="s">
        <v>65</v>
      </c>
      <c r="I73" s="59" t="s">
        <v>66</v>
      </c>
      <c r="J73" s="59" t="s">
        <v>196</v>
      </c>
      <c r="K73" s="59" t="s">
        <v>190</v>
      </c>
      <c r="L73" s="61"/>
      <c r="M73" s="61"/>
      <c r="N73" s="61"/>
      <c r="O73" s="61"/>
      <c r="P73" s="61"/>
      <c r="Q73" s="61"/>
      <c r="R73" s="61"/>
      <c r="S73" s="61"/>
      <c r="T73" s="63"/>
      <c r="U73" s="63"/>
      <c r="V73" s="63"/>
      <c r="W73" s="63"/>
      <c r="X73" s="63"/>
      <c r="Y73" s="63"/>
      <c r="Z73" s="63"/>
      <c r="AA73" s="63"/>
      <c r="AB73" s="63"/>
      <c r="AC73" s="63"/>
      <c r="AD73" s="63"/>
      <c r="AE73" s="64"/>
      <c r="AF73" s="65"/>
      <c r="AG73" s="61" t="s">
        <v>197</v>
      </c>
    </row>
    <row r="74" s="4" customFormat="1" ht="108" customHeight="1" spans="1:33">
      <c r="A74" s="54"/>
      <c r="B74" s="54"/>
      <c r="C74" s="91" t="s">
        <v>198</v>
      </c>
      <c r="D74" s="56"/>
      <c r="E74" s="82"/>
      <c r="F74" s="82" t="s">
        <v>199</v>
      </c>
      <c r="G74" s="84">
        <v>1.5</v>
      </c>
      <c r="H74" s="59" t="s">
        <v>65</v>
      </c>
      <c r="I74" s="59" t="s">
        <v>66</v>
      </c>
      <c r="J74" s="59" t="s">
        <v>196</v>
      </c>
      <c r="K74" s="59" t="s">
        <v>190</v>
      </c>
      <c r="L74" s="61"/>
      <c r="M74" s="61"/>
      <c r="N74" s="61"/>
      <c r="O74" s="61"/>
      <c r="P74" s="62"/>
      <c r="Q74" s="61"/>
      <c r="R74" s="61"/>
      <c r="S74" s="61"/>
      <c r="T74" s="63"/>
      <c r="U74" s="63"/>
      <c r="V74" s="63"/>
      <c r="W74" s="63"/>
      <c r="X74" s="63"/>
      <c r="Y74" s="63"/>
      <c r="Z74" s="63"/>
      <c r="AA74" s="63"/>
      <c r="AB74" s="63"/>
      <c r="AC74" s="63"/>
      <c r="AD74" s="63"/>
      <c r="AE74" s="64"/>
      <c r="AF74" s="65"/>
      <c r="AG74" s="61" t="s">
        <v>197</v>
      </c>
    </row>
    <row r="75" s="4" customFormat="1" ht="120" customHeight="1" spans="1:33">
      <c r="A75" s="76" t="s">
        <v>59</v>
      </c>
      <c r="B75" s="76" t="s">
        <v>184</v>
      </c>
      <c r="C75" s="99" t="s">
        <v>200</v>
      </c>
      <c r="D75" s="56" t="s">
        <v>186</v>
      </c>
      <c r="E75" s="83" t="s">
        <v>201</v>
      </c>
      <c r="F75" s="58" t="s">
        <v>202</v>
      </c>
      <c r="G75" s="59">
        <v>1.5</v>
      </c>
      <c r="H75" s="59" t="s">
        <v>65</v>
      </c>
      <c r="I75" s="59" t="s">
        <v>120</v>
      </c>
      <c r="J75" s="59" t="s">
        <v>203</v>
      </c>
      <c r="K75" s="59" t="s">
        <v>204</v>
      </c>
      <c r="L75" s="61"/>
      <c r="M75" s="61"/>
      <c r="N75" s="61"/>
      <c r="O75" s="61"/>
      <c r="P75" s="62"/>
      <c r="Q75" s="61"/>
      <c r="R75" s="61"/>
      <c r="S75" s="61"/>
      <c r="T75" s="63"/>
      <c r="U75" s="63"/>
      <c r="V75" s="63"/>
      <c r="W75" s="63"/>
      <c r="X75" s="63"/>
      <c r="Y75" s="63"/>
      <c r="Z75" s="63"/>
      <c r="AA75" s="63"/>
      <c r="AB75" s="63"/>
      <c r="AC75" s="63"/>
      <c r="AD75" s="63"/>
      <c r="AE75" s="64"/>
      <c r="AF75" s="65"/>
      <c r="AG75" s="61"/>
    </row>
    <row r="76" s="4" customFormat="1" ht="150" customHeight="1" spans="1:33">
      <c r="A76" s="69"/>
      <c r="B76" s="69"/>
      <c r="C76" s="99" t="s">
        <v>205</v>
      </c>
      <c r="D76" s="56"/>
      <c r="E76" s="73"/>
      <c r="F76" s="58" t="s">
        <v>206</v>
      </c>
      <c r="G76" s="59">
        <v>1.5</v>
      </c>
      <c r="H76" s="59" t="s">
        <v>65</v>
      </c>
      <c r="I76" s="59" t="s">
        <v>120</v>
      </c>
      <c r="J76" s="59" t="s">
        <v>203</v>
      </c>
      <c r="K76" s="59" t="s">
        <v>204</v>
      </c>
      <c r="L76" s="61"/>
      <c r="M76" s="61"/>
      <c r="N76" s="61"/>
      <c r="O76" s="61"/>
      <c r="P76" s="62"/>
      <c r="Q76" s="61"/>
      <c r="R76" s="61"/>
      <c r="S76" s="61"/>
      <c r="T76" s="63"/>
      <c r="U76" s="63"/>
      <c r="V76" s="63"/>
      <c r="W76" s="63"/>
      <c r="X76" s="63"/>
      <c r="Y76" s="63"/>
      <c r="Z76" s="63"/>
      <c r="AA76" s="63"/>
      <c r="AB76" s="63"/>
      <c r="AC76" s="63"/>
      <c r="AD76" s="63"/>
      <c r="AE76" s="64"/>
      <c r="AF76" s="65"/>
      <c r="AG76" s="61"/>
    </row>
    <row r="77" s="4" customFormat="1" ht="97" customHeight="1" spans="1:33">
      <c r="A77" s="69"/>
      <c r="B77" s="69"/>
      <c r="C77" s="91" t="s">
        <v>207</v>
      </c>
      <c r="D77" s="87" t="s">
        <v>186</v>
      </c>
      <c r="E77" s="100" t="s">
        <v>208</v>
      </c>
      <c r="F77" s="82" t="s">
        <v>209</v>
      </c>
      <c r="G77" s="84">
        <v>1.5</v>
      </c>
      <c r="H77" s="59" t="s">
        <v>65</v>
      </c>
      <c r="I77" s="59" t="s">
        <v>66</v>
      </c>
      <c r="J77" s="59" t="s">
        <v>189</v>
      </c>
      <c r="K77" s="59" t="s">
        <v>190</v>
      </c>
      <c r="L77" s="61"/>
      <c r="M77" s="61"/>
      <c r="N77" s="61"/>
      <c r="O77" s="61"/>
      <c r="P77" s="62"/>
      <c r="Q77" s="61"/>
      <c r="R77" s="61"/>
      <c r="S77" s="61"/>
      <c r="T77" s="63"/>
      <c r="U77" s="63"/>
      <c r="V77" s="63"/>
      <c r="W77" s="63"/>
      <c r="X77" s="63"/>
      <c r="Y77" s="63"/>
      <c r="Z77" s="63"/>
      <c r="AA77" s="63"/>
      <c r="AB77" s="63"/>
      <c r="AC77" s="63"/>
      <c r="AD77" s="63"/>
      <c r="AE77" s="64"/>
      <c r="AF77" s="65"/>
      <c r="AG77" s="61"/>
    </row>
    <row r="78" s="4" customFormat="1" ht="99" customHeight="1" spans="1:33">
      <c r="A78" s="69"/>
      <c r="B78" s="75"/>
      <c r="C78" s="91" t="s">
        <v>210</v>
      </c>
      <c r="D78" s="71"/>
      <c r="E78" s="101"/>
      <c r="F78" s="82" t="s">
        <v>211</v>
      </c>
      <c r="G78" s="84">
        <v>1.5</v>
      </c>
      <c r="H78" s="59" t="s">
        <v>65</v>
      </c>
      <c r="I78" s="59" t="s">
        <v>66</v>
      </c>
      <c r="J78" s="59" t="s">
        <v>189</v>
      </c>
      <c r="K78" s="59" t="s">
        <v>190</v>
      </c>
      <c r="L78" s="61"/>
      <c r="M78" s="61"/>
      <c r="N78" s="61"/>
      <c r="O78" s="61"/>
      <c r="P78" s="62"/>
      <c r="Q78" s="61"/>
      <c r="R78" s="61"/>
      <c r="S78" s="61"/>
      <c r="T78" s="63"/>
      <c r="U78" s="63"/>
      <c r="V78" s="63"/>
      <c r="W78" s="63"/>
      <c r="X78" s="63"/>
      <c r="Y78" s="63"/>
      <c r="Z78" s="63"/>
      <c r="AA78" s="63"/>
      <c r="AB78" s="63"/>
      <c r="AC78" s="63"/>
      <c r="AD78" s="63"/>
      <c r="AE78" s="64"/>
      <c r="AF78" s="65"/>
      <c r="AG78" s="61"/>
    </row>
    <row r="79" s="6" customFormat="1" ht="32" customHeight="1" spans="1:33">
      <c r="A79" s="75"/>
      <c r="B79" s="102" t="s">
        <v>212</v>
      </c>
      <c r="C79" s="103"/>
      <c r="D79" s="103"/>
      <c r="E79" s="103"/>
      <c r="F79" s="104"/>
      <c r="G79" s="105">
        <f>SUM(G36:G78)</f>
        <v>75</v>
      </c>
      <c r="H79" s="105"/>
      <c r="I79" s="105"/>
      <c r="J79" s="105"/>
      <c r="K79" s="105"/>
      <c r="L79" s="106"/>
      <c r="M79" s="105"/>
      <c r="N79" s="107"/>
      <c r="O79" s="107"/>
      <c r="P79" s="105"/>
      <c r="Q79" s="105"/>
      <c r="R79" s="105"/>
      <c r="S79" s="107"/>
      <c r="T79" s="106"/>
      <c r="U79" s="106"/>
      <c r="V79" s="106"/>
      <c r="W79" s="106"/>
      <c r="X79" s="106"/>
      <c r="Y79" s="106"/>
      <c r="Z79" s="106"/>
      <c r="AA79" s="106"/>
      <c r="AB79" s="106"/>
      <c r="AC79" s="106"/>
      <c r="AD79" s="106"/>
      <c r="AE79" s="108"/>
      <c r="AF79" s="109"/>
      <c r="AG79" s="110"/>
    </row>
    <row r="80" s="7" customFormat="1" ht="86" customHeight="1" spans="1:33">
      <c r="A80" s="54" t="s">
        <v>213</v>
      </c>
      <c r="B80" s="54" t="s">
        <v>214</v>
      </c>
      <c r="C80" s="91" t="s">
        <v>215</v>
      </c>
      <c r="D80" s="82" t="s">
        <v>216</v>
      </c>
      <c r="E80" s="82"/>
      <c r="F80" s="82"/>
      <c r="G80" s="111">
        <v>1</v>
      </c>
      <c r="H80" s="59" t="s">
        <v>65</v>
      </c>
      <c r="I80" s="59" t="s">
        <v>133</v>
      </c>
      <c r="J80" s="59" t="s">
        <v>182</v>
      </c>
      <c r="K80" s="59" t="s">
        <v>217</v>
      </c>
      <c r="L80" s="112"/>
      <c r="M80" s="61"/>
      <c r="N80" s="113"/>
      <c r="O80" s="113"/>
      <c r="P80" s="114"/>
      <c r="Q80" s="113"/>
      <c r="R80" s="113"/>
      <c r="S80" s="61"/>
      <c r="T80" s="115"/>
      <c r="U80" s="115"/>
      <c r="V80" s="115"/>
      <c r="W80" s="115"/>
      <c r="X80" s="115"/>
      <c r="Y80" s="115"/>
      <c r="Z80" s="115"/>
      <c r="AA80" s="115"/>
      <c r="AB80" s="115"/>
      <c r="AC80" s="115"/>
      <c r="AD80" s="115"/>
      <c r="AE80" s="116"/>
      <c r="AF80" s="117"/>
      <c r="AG80" s="63"/>
    </row>
    <row r="81" s="7" customFormat="1" ht="87" customHeight="1" spans="1:33">
      <c r="A81" s="54"/>
      <c r="B81" s="54"/>
      <c r="C81" s="91" t="s">
        <v>218</v>
      </c>
      <c r="D81" s="82" t="s">
        <v>219</v>
      </c>
      <c r="E81" s="82"/>
      <c r="F81" s="82"/>
      <c r="G81" s="111">
        <v>1</v>
      </c>
      <c r="H81" s="59" t="s">
        <v>65</v>
      </c>
      <c r="I81" s="59" t="s">
        <v>133</v>
      </c>
      <c r="J81" s="59" t="s">
        <v>182</v>
      </c>
      <c r="K81" s="59" t="s">
        <v>217</v>
      </c>
      <c r="L81" s="112"/>
      <c r="M81" s="61"/>
      <c r="N81" s="113"/>
      <c r="O81" s="113"/>
      <c r="P81" s="118"/>
      <c r="Q81" s="113"/>
      <c r="R81" s="113"/>
      <c r="S81" s="66"/>
      <c r="T81" s="115"/>
      <c r="U81" s="115"/>
      <c r="V81" s="115"/>
      <c r="W81" s="115"/>
      <c r="X81" s="115"/>
      <c r="Y81" s="115"/>
      <c r="Z81" s="115"/>
      <c r="AA81" s="115"/>
      <c r="AB81" s="115"/>
      <c r="AC81" s="115"/>
      <c r="AD81" s="115"/>
      <c r="AE81" s="116"/>
      <c r="AF81" s="117"/>
      <c r="AG81" s="63"/>
    </row>
    <row r="82" s="7" customFormat="1" ht="77" customHeight="1" spans="1:33">
      <c r="A82" s="54"/>
      <c r="B82" s="54"/>
      <c r="C82" s="91" t="s">
        <v>220</v>
      </c>
      <c r="D82" s="82" t="s">
        <v>221</v>
      </c>
      <c r="E82" s="82"/>
      <c r="F82" s="82"/>
      <c r="G82" s="111">
        <v>1</v>
      </c>
      <c r="H82" s="59" t="s">
        <v>65</v>
      </c>
      <c r="I82" s="59" t="s">
        <v>133</v>
      </c>
      <c r="J82" s="59" t="s">
        <v>222</v>
      </c>
      <c r="K82" s="59" t="s">
        <v>217</v>
      </c>
      <c r="L82" s="112"/>
      <c r="M82" s="63"/>
      <c r="N82" s="113"/>
      <c r="O82" s="113"/>
      <c r="P82" s="118"/>
      <c r="Q82" s="113"/>
      <c r="R82" s="113"/>
      <c r="S82" s="113"/>
      <c r="T82" s="115"/>
      <c r="U82" s="115"/>
      <c r="V82" s="115"/>
      <c r="W82" s="115"/>
      <c r="X82" s="115"/>
      <c r="Y82" s="115"/>
      <c r="Z82" s="115"/>
      <c r="AA82" s="115"/>
      <c r="AB82" s="115"/>
      <c r="AC82" s="115"/>
      <c r="AD82" s="115"/>
      <c r="AE82" s="116"/>
      <c r="AF82" s="117"/>
      <c r="AG82" s="63"/>
    </row>
    <row r="83" s="7" customFormat="1" ht="89" customHeight="1" spans="1:33">
      <c r="A83" s="54"/>
      <c r="B83" s="54"/>
      <c r="C83" s="91" t="s">
        <v>223</v>
      </c>
      <c r="D83" s="82" t="s">
        <v>224</v>
      </c>
      <c r="E83" s="82"/>
      <c r="F83" s="82"/>
      <c r="G83" s="111">
        <v>1</v>
      </c>
      <c r="H83" s="59" t="s">
        <v>65</v>
      </c>
      <c r="I83" s="59" t="s">
        <v>133</v>
      </c>
      <c r="J83" s="59" t="s">
        <v>182</v>
      </c>
      <c r="K83" s="59" t="s">
        <v>217</v>
      </c>
      <c r="L83" s="112"/>
      <c r="M83" s="61"/>
      <c r="N83" s="113"/>
      <c r="O83" s="113"/>
      <c r="P83" s="118"/>
      <c r="Q83" s="113"/>
      <c r="R83" s="113"/>
      <c r="S83" s="66"/>
      <c r="T83" s="115"/>
      <c r="U83" s="115"/>
      <c r="V83" s="115"/>
      <c r="W83" s="115"/>
      <c r="X83" s="115"/>
      <c r="Y83" s="115"/>
      <c r="Z83" s="115"/>
      <c r="AA83" s="115"/>
      <c r="AB83" s="115"/>
      <c r="AC83" s="115"/>
      <c r="AD83" s="115"/>
      <c r="AE83" s="116"/>
      <c r="AF83" s="117"/>
      <c r="AG83" s="63"/>
    </row>
    <row r="84" s="7" customFormat="1" ht="86" customHeight="1" spans="1:33">
      <c r="A84" s="54"/>
      <c r="B84" s="54"/>
      <c r="C84" s="91" t="s">
        <v>225</v>
      </c>
      <c r="D84" s="82" t="s">
        <v>226</v>
      </c>
      <c r="E84" s="82"/>
      <c r="F84" s="82"/>
      <c r="G84" s="111">
        <v>1</v>
      </c>
      <c r="H84" s="59" t="s">
        <v>65</v>
      </c>
      <c r="I84" s="59" t="s">
        <v>133</v>
      </c>
      <c r="J84" s="59" t="s">
        <v>182</v>
      </c>
      <c r="K84" s="59" t="s">
        <v>217</v>
      </c>
      <c r="L84" s="112"/>
      <c r="M84" s="61"/>
      <c r="N84" s="113"/>
      <c r="O84" s="113"/>
      <c r="P84" s="118"/>
      <c r="Q84" s="113"/>
      <c r="R84" s="113"/>
      <c r="S84" s="66"/>
      <c r="T84" s="115"/>
      <c r="U84" s="115"/>
      <c r="V84" s="115"/>
      <c r="W84" s="115"/>
      <c r="X84" s="115"/>
      <c r="Y84" s="115"/>
      <c r="Z84" s="115"/>
      <c r="AA84" s="115"/>
      <c r="AB84" s="115"/>
      <c r="AC84" s="115"/>
      <c r="AD84" s="115"/>
      <c r="AE84" s="116"/>
      <c r="AF84" s="117"/>
      <c r="AG84" s="63"/>
    </row>
    <row r="85" s="7" customFormat="1" ht="89" customHeight="1" spans="1:33">
      <c r="A85" s="54"/>
      <c r="B85" s="54" t="s">
        <v>227</v>
      </c>
      <c r="C85" s="91" t="s">
        <v>228</v>
      </c>
      <c r="D85" s="82" t="s">
        <v>229</v>
      </c>
      <c r="E85" s="82"/>
      <c r="F85" s="82"/>
      <c r="G85" s="111">
        <v>1</v>
      </c>
      <c r="H85" s="59" t="s">
        <v>65</v>
      </c>
      <c r="I85" s="59" t="s">
        <v>133</v>
      </c>
      <c r="J85" s="59" t="s">
        <v>182</v>
      </c>
      <c r="K85" s="59" t="s">
        <v>217</v>
      </c>
      <c r="L85" s="119"/>
      <c r="M85" s="61"/>
      <c r="N85" s="113"/>
      <c r="O85" s="113"/>
      <c r="P85" s="118"/>
      <c r="Q85" s="113"/>
      <c r="R85" s="113"/>
      <c r="S85" s="66"/>
      <c r="T85" s="115"/>
      <c r="U85" s="115"/>
      <c r="V85" s="115"/>
      <c r="W85" s="115"/>
      <c r="X85" s="115"/>
      <c r="Y85" s="115"/>
      <c r="Z85" s="115"/>
      <c r="AA85" s="115"/>
      <c r="AB85" s="115"/>
      <c r="AC85" s="115"/>
      <c r="AD85" s="115"/>
      <c r="AE85" s="116"/>
      <c r="AF85" s="117"/>
      <c r="AG85" s="63"/>
    </row>
    <row r="86" s="7" customFormat="1" ht="96" customHeight="1" spans="1:33">
      <c r="A86" s="54"/>
      <c r="B86" s="54"/>
      <c r="C86" s="91" t="s">
        <v>230</v>
      </c>
      <c r="D86" s="82" t="s">
        <v>231</v>
      </c>
      <c r="E86" s="82"/>
      <c r="F86" s="82"/>
      <c r="G86" s="111">
        <v>1</v>
      </c>
      <c r="H86" s="59" t="s">
        <v>65</v>
      </c>
      <c r="I86" s="59" t="s">
        <v>133</v>
      </c>
      <c r="J86" s="59" t="s">
        <v>182</v>
      </c>
      <c r="K86" s="59" t="s">
        <v>217</v>
      </c>
      <c r="L86" s="112"/>
      <c r="M86" s="61"/>
      <c r="N86" s="113"/>
      <c r="O86" s="113"/>
      <c r="P86" s="118"/>
      <c r="Q86" s="113"/>
      <c r="R86" s="113"/>
      <c r="S86" s="66"/>
      <c r="T86" s="115"/>
      <c r="U86" s="115"/>
      <c r="V86" s="115"/>
      <c r="W86" s="115"/>
      <c r="X86" s="115"/>
      <c r="Y86" s="115"/>
      <c r="Z86" s="115"/>
      <c r="AA86" s="115"/>
      <c r="AB86" s="115"/>
      <c r="AC86" s="115"/>
      <c r="AD86" s="115"/>
      <c r="AE86" s="116"/>
      <c r="AF86" s="117"/>
      <c r="AG86" s="63"/>
    </row>
    <row r="87" s="7" customFormat="1" ht="82" customHeight="1" spans="1:33">
      <c r="A87" s="54" t="s">
        <v>213</v>
      </c>
      <c r="B87" s="54" t="s">
        <v>232</v>
      </c>
      <c r="C87" s="91" t="s">
        <v>233</v>
      </c>
      <c r="D87" s="82" t="s">
        <v>234</v>
      </c>
      <c r="E87" s="82"/>
      <c r="F87" s="82"/>
      <c r="G87" s="111">
        <v>1</v>
      </c>
      <c r="H87" s="59" t="s">
        <v>65</v>
      </c>
      <c r="I87" s="59" t="s">
        <v>133</v>
      </c>
      <c r="J87" s="59" t="s">
        <v>182</v>
      </c>
      <c r="K87" s="59" t="s">
        <v>217</v>
      </c>
      <c r="L87" s="112"/>
      <c r="M87" s="61"/>
      <c r="N87" s="113"/>
      <c r="O87" s="113"/>
      <c r="P87" s="118"/>
      <c r="Q87" s="113"/>
      <c r="R87" s="113"/>
      <c r="S87" s="66"/>
      <c r="T87" s="115"/>
      <c r="U87" s="115"/>
      <c r="V87" s="115"/>
      <c r="W87" s="115"/>
      <c r="X87" s="115"/>
      <c r="Y87" s="115"/>
      <c r="Z87" s="115"/>
      <c r="AA87" s="115"/>
      <c r="AB87" s="115"/>
      <c r="AC87" s="115"/>
      <c r="AD87" s="115"/>
      <c r="AE87" s="116"/>
      <c r="AF87" s="117"/>
      <c r="AG87" s="63"/>
    </row>
    <row r="88" s="7" customFormat="1" ht="82" customHeight="1" spans="1:33">
      <c r="A88" s="54"/>
      <c r="B88" s="54"/>
      <c r="C88" s="91" t="s">
        <v>235</v>
      </c>
      <c r="D88" s="82" t="s">
        <v>236</v>
      </c>
      <c r="E88" s="82"/>
      <c r="F88" s="82"/>
      <c r="G88" s="111">
        <v>1</v>
      </c>
      <c r="H88" s="59" t="s">
        <v>65</v>
      </c>
      <c r="I88" s="59" t="s">
        <v>133</v>
      </c>
      <c r="J88" s="59" t="s">
        <v>182</v>
      </c>
      <c r="K88" s="59" t="s">
        <v>217</v>
      </c>
      <c r="L88" s="112"/>
      <c r="M88" s="61"/>
      <c r="N88" s="113"/>
      <c r="O88" s="113"/>
      <c r="P88" s="118"/>
      <c r="Q88" s="113"/>
      <c r="R88" s="113"/>
      <c r="S88" s="113"/>
      <c r="T88" s="115"/>
      <c r="U88" s="115"/>
      <c r="V88" s="115"/>
      <c r="W88" s="115"/>
      <c r="X88" s="115"/>
      <c r="Y88" s="115"/>
      <c r="Z88" s="115"/>
      <c r="AA88" s="115"/>
      <c r="AB88" s="115"/>
      <c r="AC88" s="115"/>
      <c r="AD88" s="115"/>
      <c r="AE88" s="116"/>
      <c r="AF88" s="117"/>
      <c r="AG88" s="63"/>
    </row>
    <row r="89" s="7" customFormat="1" ht="77" customHeight="1" spans="1:33">
      <c r="A89" s="54"/>
      <c r="B89" s="54"/>
      <c r="C89" s="91" t="s">
        <v>237</v>
      </c>
      <c r="D89" s="82" t="s">
        <v>238</v>
      </c>
      <c r="E89" s="82"/>
      <c r="F89" s="82"/>
      <c r="G89" s="111">
        <v>1</v>
      </c>
      <c r="H89" s="59" t="s">
        <v>65</v>
      </c>
      <c r="I89" s="59" t="s">
        <v>133</v>
      </c>
      <c r="J89" s="59" t="s">
        <v>182</v>
      </c>
      <c r="K89" s="59" t="s">
        <v>217</v>
      </c>
      <c r="L89" s="112"/>
      <c r="M89" s="61"/>
      <c r="N89" s="113"/>
      <c r="O89" s="113"/>
      <c r="P89" s="118"/>
      <c r="Q89" s="113"/>
      <c r="R89" s="113"/>
      <c r="S89" s="113"/>
      <c r="T89" s="115"/>
      <c r="U89" s="115"/>
      <c r="V89" s="115"/>
      <c r="W89" s="115"/>
      <c r="X89" s="115"/>
      <c r="Y89" s="115"/>
      <c r="Z89" s="115"/>
      <c r="AA89" s="115"/>
      <c r="AB89" s="115"/>
      <c r="AC89" s="115"/>
      <c r="AD89" s="115"/>
      <c r="AE89" s="116"/>
      <c r="AF89" s="117"/>
      <c r="AG89" s="63"/>
    </row>
    <row r="90" s="7" customFormat="1" ht="86" customHeight="1" spans="1:33">
      <c r="A90" s="54"/>
      <c r="B90" s="54" t="s">
        <v>239</v>
      </c>
      <c r="C90" s="91" t="s">
        <v>240</v>
      </c>
      <c r="D90" s="82" t="s">
        <v>241</v>
      </c>
      <c r="E90" s="82"/>
      <c r="F90" s="82"/>
      <c r="G90" s="111">
        <v>1</v>
      </c>
      <c r="H90" s="59" t="s">
        <v>65</v>
      </c>
      <c r="I90" s="59" t="s">
        <v>133</v>
      </c>
      <c r="J90" s="59" t="s">
        <v>182</v>
      </c>
      <c r="K90" s="59" t="s">
        <v>217</v>
      </c>
      <c r="L90" s="112"/>
      <c r="M90" s="61"/>
      <c r="N90" s="113"/>
      <c r="O90" s="113"/>
      <c r="P90" s="118"/>
      <c r="Q90" s="113"/>
      <c r="R90" s="113"/>
      <c r="S90" s="61"/>
      <c r="T90" s="115"/>
      <c r="U90" s="115"/>
      <c r="V90" s="115"/>
      <c r="W90" s="115"/>
      <c r="X90" s="115"/>
      <c r="Y90" s="115"/>
      <c r="Z90" s="115"/>
      <c r="AA90" s="115"/>
      <c r="AB90" s="115"/>
      <c r="AC90" s="115"/>
      <c r="AD90" s="115"/>
      <c r="AE90" s="116"/>
      <c r="AF90" s="117"/>
      <c r="AG90" s="63"/>
    </row>
    <row r="91" s="7" customFormat="1" ht="87" customHeight="1" spans="1:33">
      <c r="A91" s="54"/>
      <c r="B91" s="54"/>
      <c r="C91" s="91" t="s">
        <v>242</v>
      </c>
      <c r="D91" s="82" t="s">
        <v>243</v>
      </c>
      <c r="E91" s="82"/>
      <c r="F91" s="82"/>
      <c r="G91" s="111">
        <v>1</v>
      </c>
      <c r="H91" s="59" t="s">
        <v>65</v>
      </c>
      <c r="I91" s="59" t="s">
        <v>133</v>
      </c>
      <c r="J91" s="59" t="s">
        <v>182</v>
      </c>
      <c r="K91" s="59" t="s">
        <v>217</v>
      </c>
      <c r="L91" s="112"/>
      <c r="M91" s="61"/>
      <c r="N91" s="113"/>
      <c r="O91" s="113"/>
      <c r="P91" s="118"/>
      <c r="Q91" s="113"/>
      <c r="R91" s="113"/>
      <c r="S91" s="61"/>
      <c r="T91" s="115"/>
      <c r="U91" s="115"/>
      <c r="V91" s="115"/>
      <c r="W91" s="115"/>
      <c r="X91" s="115"/>
      <c r="Y91" s="115"/>
      <c r="Z91" s="115"/>
      <c r="AA91" s="115"/>
      <c r="AB91" s="115"/>
      <c r="AC91" s="115"/>
      <c r="AD91" s="115"/>
      <c r="AE91" s="116"/>
      <c r="AF91" s="117"/>
      <c r="AG91" s="63"/>
    </row>
    <row r="92" s="7" customFormat="1" ht="90" customHeight="1" spans="1:33">
      <c r="A92" s="54"/>
      <c r="B92" s="54"/>
      <c r="C92" s="91" t="s">
        <v>244</v>
      </c>
      <c r="D92" s="82" t="s">
        <v>245</v>
      </c>
      <c r="E92" s="82"/>
      <c r="F92" s="82"/>
      <c r="G92" s="111">
        <v>1</v>
      </c>
      <c r="H92" s="59" t="s">
        <v>65</v>
      </c>
      <c r="I92" s="59" t="s">
        <v>133</v>
      </c>
      <c r="J92" s="59" t="s">
        <v>182</v>
      </c>
      <c r="K92" s="59" t="s">
        <v>217</v>
      </c>
      <c r="L92" s="112"/>
      <c r="M92" s="61"/>
      <c r="N92" s="113"/>
      <c r="O92" s="113"/>
      <c r="P92" s="118"/>
      <c r="Q92" s="113"/>
      <c r="R92" s="113"/>
      <c r="S92" s="61"/>
      <c r="T92" s="115"/>
      <c r="U92" s="115"/>
      <c r="V92" s="115"/>
      <c r="W92" s="115"/>
      <c r="X92" s="115"/>
      <c r="Y92" s="115"/>
      <c r="Z92" s="115"/>
      <c r="AA92" s="115"/>
      <c r="AB92" s="115"/>
      <c r="AC92" s="115"/>
      <c r="AD92" s="115"/>
      <c r="AE92" s="116"/>
      <c r="AF92" s="117"/>
      <c r="AG92" s="63"/>
    </row>
    <row r="93" s="7" customFormat="1" ht="85" customHeight="1" spans="1:33">
      <c r="A93" s="54"/>
      <c r="B93" s="54"/>
      <c r="C93" s="91" t="s">
        <v>246</v>
      </c>
      <c r="D93" s="82" t="s">
        <v>247</v>
      </c>
      <c r="E93" s="82"/>
      <c r="F93" s="82"/>
      <c r="G93" s="111">
        <v>1</v>
      </c>
      <c r="H93" s="59" t="s">
        <v>65</v>
      </c>
      <c r="I93" s="59" t="s">
        <v>133</v>
      </c>
      <c r="J93" s="59" t="s">
        <v>182</v>
      </c>
      <c r="K93" s="59" t="s">
        <v>217</v>
      </c>
      <c r="L93" s="112"/>
      <c r="M93" s="61"/>
      <c r="N93" s="113"/>
      <c r="O93" s="113"/>
      <c r="P93" s="118"/>
      <c r="Q93" s="113"/>
      <c r="R93" s="113"/>
      <c r="S93" s="61"/>
      <c r="T93" s="115"/>
      <c r="U93" s="115"/>
      <c r="V93" s="115"/>
      <c r="W93" s="115"/>
      <c r="X93" s="115"/>
      <c r="Y93" s="115"/>
      <c r="Z93" s="115"/>
      <c r="AA93" s="115"/>
      <c r="AB93" s="115"/>
      <c r="AC93" s="115"/>
      <c r="AD93" s="115"/>
      <c r="AE93" s="116"/>
      <c r="AF93" s="117"/>
      <c r="AG93" s="63"/>
    </row>
    <row r="94" s="7" customFormat="1" ht="207" customHeight="1" spans="1:33">
      <c r="A94" s="76" t="s">
        <v>213</v>
      </c>
      <c r="B94" s="94" t="s">
        <v>239</v>
      </c>
      <c r="C94" s="91" t="s">
        <v>248</v>
      </c>
      <c r="D94" s="82" t="s">
        <v>249</v>
      </c>
      <c r="E94" s="82"/>
      <c r="F94" s="82"/>
      <c r="G94" s="111">
        <v>1</v>
      </c>
      <c r="H94" s="59" t="s">
        <v>65</v>
      </c>
      <c r="I94" s="59" t="s">
        <v>133</v>
      </c>
      <c r="J94" s="59" t="s">
        <v>182</v>
      </c>
      <c r="K94" s="59" t="s">
        <v>217</v>
      </c>
      <c r="L94" s="112"/>
      <c r="M94" s="61"/>
      <c r="N94" s="113"/>
      <c r="O94" s="113"/>
      <c r="P94" s="118"/>
      <c r="Q94" s="113"/>
      <c r="R94" s="113"/>
      <c r="S94" s="61"/>
      <c r="T94" s="115"/>
      <c r="U94" s="115"/>
      <c r="V94" s="115"/>
      <c r="W94" s="115"/>
      <c r="X94" s="115"/>
      <c r="Y94" s="115"/>
      <c r="Z94" s="115"/>
      <c r="AA94" s="115"/>
      <c r="AB94" s="115"/>
      <c r="AC94" s="115"/>
      <c r="AD94" s="115"/>
      <c r="AE94" s="116"/>
      <c r="AF94" s="117"/>
      <c r="AG94" s="63"/>
    </row>
    <row r="95" s="7" customFormat="1" ht="83" customHeight="1" spans="1:33">
      <c r="A95" s="69"/>
      <c r="B95" s="76" t="s">
        <v>250</v>
      </c>
      <c r="C95" s="91" t="s">
        <v>251</v>
      </c>
      <c r="D95" s="82" t="s">
        <v>252</v>
      </c>
      <c r="E95" s="82"/>
      <c r="F95" s="82"/>
      <c r="G95" s="111">
        <v>1</v>
      </c>
      <c r="H95" s="59" t="s">
        <v>65</v>
      </c>
      <c r="I95" s="59" t="s">
        <v>133</v>
      </c>
      <c r="J95" s="59" t="s">
        <v>182</v>
      </c>
      <c r="K95" s="59" t="s">
        <v>217</v>
      </c>
      <c r="L95" s="112"/>
      <c r="M95" s="61"/>
      <c r="N95" s="113"/>
      <c r="O95" s="113"/>
      <c r="P95" s="118"/>
      <c r="Q95" s="113"/>
      <c r="R95" s="113"/>
      <c r="S95" s="66"/>
      <c r="T95" s="115"/>
      <c r="U95" s="115"/>
      <c r="V95" s="115"/>
      <c r="W95" s="115"/>
      <c r="X95" s="115"/>
      <c r="Y95" s="115"/>
      <c r="Z95" s="115"/>
      <c r="AA95" s="115"/>
      <c r="AB95" s="115"/>
      <c r="AC95" s="115"/>
      <c r="AD95" s="115"/>
      <c r="AE95" s="116"/>
      <c r="AF95" s="117"/>
      <c r="AG95" s="63"/>
    </row>
    <row r="96" s="7" customFormat="1" ht="75" customHeight="1" spans="1:33">
      <c r="A96" s="69"/>
      <c r="B96" s="69"/>
      <c r="C96" s="91" t="s">
        <v>253</v>
      </c>
      <c r="D96" s="82" t="s">
        <v>254</v>
      </c>
      <c r="E96" s="82"/>
      <c r="F96" s="82"/>
      <c r="G96" s="111">
        <v>1</v>
      </c>
      <c r="H96" s="59" t="s">
        <v>65</v>
      </c>
      <c r="I96" s="59" t="s">
        <v>133</v>
      </c>
      <c r="J96" s="59" t="s">
        <v>182</v>
      </c>
      <c r="K96" s="59" t="s">
        <v>217</v>
      </c>
      <c r="L96" s="61"/>
      <c r="M96" s="61"/>
      <c r="N96" s="113"/>
      <c r="O96" s="113"/>
      <c r="P96" s="118"/>
      <c r="Q96" s="113"/>
      <c r="R96" s="113"/>
      <c r="S96" s="66"/>
      <c r="T96" s="115"/>
      <c r="U96" s="115"/>
      <c r="V96" s="115"/>
      <c r="W96" s="115"/>
      <c r="X96" s="115"/>
      <c r="Y96" s="115"/>
      <c r="Z96" s="115"/>
      <c r="AA96" s="115"/>
      <c r="AB96" s="115"/>
      <c r="AC96" s="115"/>
      <c r="AD96" s="115"/>
      <c r="AE96" s="116"/>
      <c r="AF96" s="117"/>
      <c r="AG96" s="63"/>
    </row>
    <row r="97" s="7" customFormat="1" ht="79" customHeight="1" spans="1:33">
      <c r="A97" s="69"/>
      <c r="B97" s="69"/>
      <c r="C97" s="91" t="s">
        <v>255</v>
      </c>
      <c r="D97" s="82" t="s">
        <v>256</v>
      </c>
      <c r="E97" s="82"/>
      <c r="F97" s="82"/>
      <c r="G97" s="111">
        <v>1</v>
      </c>
      <c r="H97" s="59" t="s">
        <v>65</v>
      </c>
      <c r="I97" s="59" t="s">
        <v>133</v>
      </c>
      <c r="J97" s="59" t="s">
        <v>182</v>
      </c>
      <c r="K97" s="59" t="s">
        <v>217</v>
      </c>
      <c r="L97" s="61"/>
      <c r="M97" s="61"/>
      <c r="N97" s="113"/>
      <c r="O97" s="113"/>
      <c r="P97" s="118"/>
      <c r="Q97" s="113"/>
      <c r="R97" s="113"/>
      <c r="S97" s="61"/>
      <c r="T97" s="115"/>
      <c r="U97" s="115"/>
      <c r="V97" s="115"/>
      <c r="W97" s="115"/>
      <c r="X97" s="115"/>
      <c r="Y97" s="115"/>
      <c r="Z97" s="115"/>
      <c r="AA97" s="115"/>
      <c r="AB97" s="115"/>
      <c r="AC97" s="115"/>
      <c r="AD97" s="115"/>
      <c r="AE97" s="116"/>
      <c r="AF97" s="117"/>
      <c r="AG97" s="63"/>
    </row>
    <row r="98" s="7" customFormat="1" ht="81" customHeight="1" spans="1:33">
      <c r="A98" s="69"/>
      <c r="B98" s="69"/>
      <c r="C98" s="91" t="s">
        <v>257</v>
      </c>
      <c r="D98" s="82" t="s">
        <v>258</v>
      </c>
      <c r="E98" s="82"/>
      <c r="F98" s="82"/>
      <c r="G98" s="111">
        <v>1</v>
      </c>
      <c r="H98" s="59" t="s">
        <v>65</v>
      </c>
      <c r="I98" s="59" t="s">
        <v>133</v>
      </c>
      <c r="J98" s="59" t="s">
        <v>182</v>
      </c>
      <c r="K98" s="59" t="s">
        <v>217</v>
      </c>
      <c r="L98" s="61"/>
      <c r="M98" s="61"/>
      <c r="N98" s="113"/>
      <c r="O98" s="113"/>
      <c r="P98" s="118"/>
      <c r="Q98" s="113"/>
      <c r="R98" s="113"/>
      <c r="S98" s="66"/>
      <c r="T98" s="115"/>
      <c r="U98" s="115"/>
      <c r="V98" s="115"/>
      <c r="W98" s="115"/>
      <c r="X98" s="115"/>
      <c r="Y98" s="115"/>
      <c r="Z98" s="115"/>
      <c r="AA98" s="115"/>
      <c r="AB98" s="115"/>
      <c r="AC98" s="115"/>
      <c r="AD98" s="115"/>
      <c r="AE98" s="116"/>
      <c r="AF98" s="117"/>
      <c r="AG98" s="63"/>
    </row>
    <row r="99" s="7" customFormat="1" ht="91" customHeight="1" spans="1:33">
      <c r="A99" s="75"/>
      <c r="B99" s="75"/>
      <c r="C99" s="91" t="s">
        <v>259</v>
      </c>
      <c r="D99" s="82" t="s">
        <v>260</v>
      </c>
      <c r="E99" s="82"/>
      <c r="F99" s="82"/>
      <c r="G99" s="111">
        <v>1</v>
      </c>
      <c r="H99" s="59" t="s">
        <v>65</v>
      </c>
      <c r="I99" s="59" t="s">
        <v>133</v>
      </c>
      <c r="J99" s="59" t="s">
        <v>182</v>
      </c>
      <c r="K99" s="59" t="s">
        <v>217</v>
      </c>
      <c r="L99" s="61"/>
      <c r="M99" s="61"/>
      <c r="N99" s="113"/>
      <c r="O99" s="113"/>
      <c r="P99" s="118"/>
      <c r="Q99" s="113"/>
      <c r="R99" s="113"/>
      <c r="S99" s="66"/>
      <c r="T99" s="115"/>
      <c r="U99" s="115"/>
      <c r="V99" s="115"/>
      <c r="W99" s="115"/>
      <c r="X99" s="115"/>
      <c r="Y99" s="115"/>
      <c r="Z99" s="115"/>
      <c r="AA99" s="115"/>
      <c r="AB99" s="115"/>
      <c r="AC99" s="115"/>
      <c r="AD99" s="115"/>
      <c r="AE99" s="116"/>
      <c r="AF99" s="117"/>
      <c r="AG99" s="63"/>
    </row>
    <row r="100" s="7" customFormat="1" ht="42.95" customHeight="1" spans="1:33">
      <c r="A100" s="54" t="s">
        <v>213</v>
      </c>
      <c r="B100" s="54" t="s">
        <v>261</v>
      </c>
      <c r="C100" s="91" t="s">
        <v>262</v>
      </c>
      <c r="D100" s="82" t="s">
        <v>263</v>
      </c>
      <c r="E100" s="82"/>
      <c r="F100" s="82"/>
      <c r="G100" s="111">
        <v>1</v>
      </c>
      <c r="H100" s="59" t="s">
        <v>65</v>
      </c>
      <c r="I100" s="59" t="s">
        <v>133</v>
      </c>
      <c r="J100" s="59" t="s">
        <v>264</v>
      </c>
      <c r="K100" s="59" t="s">
        <v>66</v>
      </c>
      <c r="L100" s="112"/>
      <c r="M100" s="61"/>
      <c r="N100" s="113"/>
      <c r="O100" s="113"/>
      <c r="P100" s="118"/>
      <c r="Q100" s="113"/>
      <c r="R100" s="113"/>
      <c r="S100" s="66"/>
      <c r="T100" s="115"/>
      <c r="U100" s="115"/>
      <c r="V100" s="115"/>
      <c r="W100" s="115"/>
      <c r="X100" s="115"/>
      <c r="Y100" s="115"/>
      <c r="Z100" s="115"/>
      <c r="AA100" s="115"/>
      <c r="AB100" s="115"/>
      <c r="AC100" s="115"/>
      <c r="AD100" s="115"/>
      <c r="AE100" s="116"/>
      <c r="AF100" s="117"/>
      <c r="AG100" s="63"/>
    </row>
    <row r="101" s="7" customFormat="1" ht="42.95" customHeight="1" spans="1:33">
      <c r="A101" s="54"/>
      <c r="B101" s="54"/>
      <c r="C101" s="91" t="s">
        <v>265</v>
      </c>
      <c r="D101" s="82" t="s">
        <v>266</v>
      </c>
      <c r="E101" s="82"/>
      <c r="F101" s="82"/>
      <c r="G101" s="111">
        <v>1</v>
      </c>
      <c r="H101" s="59" t="s">
        <v>65</v>
      </c>
      <c r="I101" s="59" t="s">
        <v>133</v>
      </c>
      <c r="J101" s="59" t="s">
        <v>264</v>
      </c>
      <c r="K101" s="59" t="s">
        <v>66</v>
      </c>
      <c r="L101" s="112"/>
      <c r="M101" s="61"/>
      <c r="N101" s="113"/>
      <c r="O101" s="113"/>
      <c r="P101" s="118"/>
      <c r="Q101" s="113"/>
      <c r="R101" s="113"/>
      <c r="S101" s="66"/>
      <c r="T101" s="115"/>
      <c r="U101" s="115"/>
      <c r="V101" s="115"/>
      <c r="W101" s="115"/>
      <c r="X101" s="115"/>
      <c r="Y101" s="115"/>
      <c r="Z101" s="115"/>
      <c r="AA101" s="115"/>
      <c r="AB101" s="115"/>
      <c r="AC101" s="115"/>
      <c r="AD101" s="115"/>
      <c r="AE101" s="116"/>
      <c r="AF101" s="117"/>
      <c r="AG101" s="63"/>
    </row>
    <row r="102" s="7" customFormat="1" ht="42.95" customHeight="1" spans="1:33">
      <c r="A102" s="54"/>
      <c r="B102" s="54"/>
      <c r="C102" s="91" t="s">
        <v>267</v>
      </c>
      <c r="D102" s="82" t="s">
        <v>268</v>
      </c>
      <c r="E102" s="82"/>
      <c r="F102" s="82"/>
      <c r="G102" s="111">
        <v>1</v>
      </c>
      <c r="H102" s="59" t="s">
        <v>65</v>
      </c>
      <c r="I102" s="59" t="s">
        <v>133</v>
      </c>
      <c r="J102" s="59" t="s">
        <v>222</v>
      </c>
      <c r="K102" s="59" t="s">
        <v>66</v>
      </c>
      <c r="L102" s="120"/>
      <c r="M102" s="61"/>
      <c r="N102" s="113"/>
      <c r="O102" s="113"/>
      <c r="P102" s="118"/>
      <c r="Q102" s="113"/>
      <c r="R102" s="113"/>
      <c r="S102" s="66"/>
      <c r="T102" s="115"/>
      <c r="U102" s="115"/>
      <c r="V102" s="115"/>
      <c r="W102" s="115"/>
      <c r="X102" s="115"/>
      <c r="Y102" s="115"/>
      <c r="Z102" s="115"/>
      <c r="AA102" s="115"/>
      <c r="AB102" s="115"/>
      <c r="AC102" s="115"/>
      <c r="AD102" s="115"/>
      <c r="AE102" s="116"/>
      <c r="AF102" s="117"/>
      <c r="AG102" s="63"/>
    </row>
    <row r="103" s="7" customFormat="1" ht="99" customHeight="1" spans="1:33">
      <c r="A103" s="54"/>
      <c r="B103" s="54"/>
      <c r="C103" s="91" t="s">
        <v>269</v>
      </c>
      <c r="D103" s="82" t="s">
        <v>270</v>
      </c>
      <c r="E103" s="82"/>
      <c r="F103" s="82"/>
      <c r="G103" s="111">
        <v>2</v>
      </c>
      <c r="H103" s="59" t="s">
        <v>65</v>
      </c>
      <c r="I103" s="59" t="s">
        <v>133</v>
      </c>
      <c r="J103" s="59" t="s">
        <v>182</v>
      </c>
      <c r="K103" s="59" t="s">
        <v>217</v>
      </c>
      <c r="L103" s="112"/>
      <c r="M103" s="61"/>
      <c r="N103" s="113"/>
      <c r="O103" s="113"/>
      <c r="P103" s="118"/>
      <c r="Q103" s="113"/>
      <c r="R103" s="113"/>
      <c r="S103" s="61"/>
      <c r="T103" s="115"/>
      <c r="U103" s="115"/>
      <c r="V103" s="115"/>
      <c r="W103" s="115"/>
      <c r="X103" s="115"/>
      <c r="Y103" s="115"/>
      <c r="Z103" s="115"/>
      <c r="AA103" s="115"/>
      <c r="AB103" s="115"/>
      <c r="AC103" s="115"/>
      <c r="AD103" s="115"/>
      <c r="AE103" s="116"/>
      <c r="AF103" s="117"/>
      <c r="AG103" s="63"/>
    </row>
    <row r="104" s="7" customFormat="1" ht="33.95" customHeight="1" spans="1:33">
      <c r="A104" s="54"/>
      <c r="B104" s="54" t="s">
        <v>271</v>
      </c>
      <c r="C104" s="54"/>
      <c r="D104" s="54"/>
      <c r="E104" s="54"/>
      <c r="F104" s="54"/>
      <c r="G104" s="121">
        <v>25</v>
      </c>
      <c r="H104" s="121"/>
      <c r="I104" s="121"/>
      <c r="J104" s="121"/>
      <c r="K104" s="121"/>
      <c r="L104" s="119"/>
      <c r="M104" s="115"/>
      <c r="N104" s="115"/>
      <c r="O104" s="113"/>
      <c r="P104" s="118"/>
      <c r="Q104" s="113"/>
      <c r="R104" s="113"/>
      <c r="S104" s="113"/>
      <c r="T104" s="113"/>
      <c r="U104" s="113"/>
      <c r="V104" s="118"/>
      <c r="W104" s="118"/>
      <c r="X104" s="115"/>
      <c r="Y104" s="115"/>
      <c r="Z104" s="115"/>
      <c r="AA104" s="115"/>
      <c r="AB104" s="115"/>
      <c r="AC104" s="115"/>
      <c r="AD104" s="115"/>
      <c r="AE104" s="116"/>
      <c r="AF104" s="117"/>
      <c r="AG104" s="63"/>
    </row>
    <row r="105" ht="24" customHeight="1" spans="1:33">
      <c r="A105" s="47" t="s">
        <v>272</v>
      </c>
      <c r="B105" s="47"/>
      <c r="C105" s="47"/>
      <c r="D105" s="47"/>
      <c r="E105" s="47"/>
      <c r="F105" s="47"/>
      <c r="G105" s="122">
        <v>100</v>
      </c>
      <c r="H105" s="123"/>
      <c r="I105" s="123"/>
      <c r="J105" s="123"/>
      <c r="K105" s="123"/>
      <c r="L105" s="124"/>
      <c r="M105" s="125"/>
      <c r="N105" s="125"/>
      <c r="O105" s="125"/>
      <c r="P105" s="125"/>
      <c r="Q105" s="125"/>
      <c r="R105" s="125"/>
      <c r="S105" s="125"/>
      <c r="T105" s="125"/>
      <c r="U105" s="125"/>
      <c r="V105" s="125"/>
      <c r="W105" s="125"/>
      <c r="X105" s="125"/>
      <c r="Y105" s="125"/>
      <c r="Z105" s="125"/>
      <c r="AA105" s="125"/>
      <c r="AB105" s="125"/>
      <c r="AC105" s="125"/>
      <c r="AD105" s="125"/>
      <c r="AE105" s="125"/>
      <c r="AF105" s="125"/>
      <c r="AG105" s="126"/>
    </row>
    <row r="106" ht="42" customHeight="1" spans="1:33">
      <c r="A106" s="127" t="s">
        <v>273</v>
      </c>
      <c r="B106" s="127"/>
      <c r="C106" s="128"/>
      <c r="D106" s="127"/>
      <c r="E106" s="127"/>
      <c r="F106" s="127"/>
      <c r="G106" s="128"/>
      <c r="H106" s="128"/>
      <c r="I106" s="128"/>
      <c r="J106" s="128"/>
      <c r="K106" s="128"/>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row>
    <row r="107" ht="36" customHeight="1" spans="1:33">
      <c r="A107" s="127" t="s">
        <v>274</v>
      </c>
      <c r="B107" s="127"/>
      <c r="C107" s="128"/>
      <c r="D107" s="127"/>
      <c r="E107" s="127"/>
      <c r="F107" s="127"/>
      <c r="G107" s="128"/>
      <c r="H107" s="128"/>
      <c r="I107" s="128"/>
      <c r="J107" s="128"/>
      <c r="K107" s="128"/>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row>
    <row r="108" ht="15" customHeight="1" spans="1:33">
      <c r="A108" s="129"/>
      <c r="B108" s="129"/>
      <c r="C108" s="130"/>
      <c r="D108" s="129"/>
      <c r="E108" s="129"/>
      <c r="F108" s="129"/>
      <c r="G108" s="130"/>
      <c r="H108" s="130"/>
      <c r="I108" s="130"/>
      <c r="J108" s="130"/>
      <c r="K108" s="130"/>
      <c r="L108" s="131"/>
      <c r="M108" s="129"/>
      <c r="N108" s="132"/>
      <c r="O108" s="132"/>
      <c r="P108" s="129"/>
      <c r="Q108" s="129"/>
      <c r="R108" s="129"/>
      <c r="S108" s="132"/>
      <c r="T108" s="132"/>
      <c r="U108" s="132"/>
      <c r="V108" s="132"/>
      <c r="W108" s="132"/>
      <c r="X108" s="132"/>
      <c r="Y108" s="132"/>
      <c r="Z108" s="132"/>
      <c r="AA108" s="132"/>
      <c r="AB108" s="132"/>
      <c r="AC108" s="132"/>
      <c r="AD108" s="132"/>
      <c r="AE108" s="129"/>
      <c r="AF108" s="129"/>
      <c r="AG108" s="133"/>
    </row>
  </sheetData>
  <sheetProtection formatCells="0" formatColumns="0" formatRows="0"/>
  <mergeCells count="127">
    <mergeCell ref="A31:C31"/>
    <mergeCell ref="A32:AG32"/>
    <mergeCell ref="A33:AG33"/>
    <mergeCell ref="C34:F34"/>
    <mergeCell ref="I34:K34"/>
    <mergeCell ref="N34:O34"/>
    <mergeCell ref="P34:Q34"/>
    <mergeCell ref="X34:AE34"/>
    <mergeCell ref="E70:F70"/>
    <mergeCell ref="B79:F79"/>
    <mergeCell ref="X79:AD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B104:F104"/>
    <mergeCell ref="A105:F105"/>
    <mergeCell ref="A106:AG106"/>
    <mergeCell ref="A107:AG107"/>
    <mergeCell ref="A36:A37"/>
    <mergeCell ref="A38:A39"/>
    <mergeCell ref="A40:A41"/>
    <mergeCell ref="A42:A44"/>
    <mergeCell ref="A45:A46"/>
    <mergeCell ref="A47:A48"/>
    <mergeCell ref="A49:A50"/>
    <mergeCell ref="A51:A54"/>
    <mergeCell ref="A55:A57"/>
    <mergeCell ref="A58:A62"/>
    <mergeCell ref="A63:A65"/>
    <mergeCell ref="A66:A69"/>
    <mergeCell ref="A70:A74"/>
    <mergeCell ref="A75:A79"/>
    <mergeCell ref="A80:A86"/>
    <mergeCell ref="A87:A93"/>
    <mergeCell ref="A94:A99"/>
    <mergeCell ref="A100:A104"/>
    <mergeCell ref="B36:B37"/>
    <mergeCell ref="B38:B39"/>
    <mergeCell ref="B40:B41"/>
    <mergeCell ref="B42:B44"/>
    <mergeCell ref="B45:B46"/>
    <mergeCell ref="B47:B48"/>
    <mergeCell ref="B49:B50"/>
    <mergeCell ref="B51:B54"/>
    <mergeCell ref="B55:B57"/>
    <mergeCell ref="B58:B62"/>
    <mergeCell ref="B63:B65"/>
    <mergeCell ref="B66:B69"/>
    <mergeCell ref="B71:B74"/>
    <mergeCell ref="B75:B78"/>
    <mergeCell ref="B80:B84"/>
    <mergeCell ref="B85:B86"/>
    <mergeCell ref="B87:B89"/>
    <mergeCell ref="B90:B93"/>
    <mergeCell ref="B95:B99"/>
    <mergeCell ref="B100:B103"/>
    <mergeCell ref="D36:D37"/>
    <mergeCell ref="D38:D39"/>
    <mergeCell ref="D40:D41"/>
    <mergeCell ref="D42:D43"/>
    <mergeCell ref="D45:D46"/>
    <mergeCell ref="D47:D48"/>
    <mergeCell ref="D49:D50"/>
    <mergeCell ref="D51:D52"/>
    <mergeCell ref="D53:D54"/>
    <mergeCell ref="D55:D57"/>
    <mergeCell ref="D58:D60"/>
    <mergeCell ref="D61:D62"/>
    <mergeCell ref="D63:D65"/>
    <mergeCell ref="D66:D67"/>
    <mergeCell ref="D68:D69"/>
    <mergeCell ref="D71:D72"/>
    <mergeCell ref="D73:D74"/>
    <mergeCell ref="D75:D76"/>
    <mergeCell ref="D77:D78"/>
    <mergeCell ref="E36:E37"/>
    <mergeCell ref="E38:E39"/>
    <mergeCell ref="E40:E41"/>
    <mergeCell ref="E42:E43"/>
    <mergeCell ref="E45:E46"/>
    <mergeCell ref="E47:E48"/>
    <mergeCell ref="E49:E50"/>
    <mergeCell ref="E51:E52"/>
    <mergeCell ref="E53:E54"/>
    <mergeCell ref="E55:E57"/>
    <mergeCell ref="E58:E60"/>
    <mergeCell ref="E61:E62"/>
    <mergeCell ref="E63:E65"/>
    <mergeCell ref="E66:E67"/>
    <mergeCell ref="E68:E69"/>
    <mergeCell ref="E71:E72"/>
    <mergeCell ref="E73:E74"/>
    <mergeCell ref="E75:E76"/>
    <mergeCell ref="E77:E78"/>
    <mergeCell ref="G34:G35"/>
    <mergeCell ref="H34:H35"/>
    <mergeCell ref="R34:R35"/>
    <mergeCell ref="S34:S35"/>
    <mergeCell ref="T34:T35"/>
    <mergeCell ref="U34:U35"/>
    <mergeCell ref="V34:V35"/>
    <mergeCell ref="W34:W35"/>
    <mergeCell ref="AF34:AF35"/>
    <mergeCell ref="AG34:AG35"/>
    <mergeCell ref="A34:B35"/>
    <mergeCell ref="L34:M35"/>
  </mergeCells>
  <dataValidations count="9">
    <dataValidation type="list" allowBlank="1" showInputMessage="1" showErrorMessage="1" sqref="O104">
      <formula1>"A+1,A+2,A+3,A1,A2,A3,A4,A5,A-1,A-2,A-3,A-4,A-5,B+1,B+2,B+3,B+4,B+5,B,C"</formula1>
    </dataValidation>
    <dataValidation type="list" allowBlank="1" showInputMessage="1" showErrorMessage="1" error="请对照定档标准从下拉框中选择对应档次输入" sqref="T104:W104">
      <formula1>"A+1,A+2,A+3,A1,A2,A3,A4,A5,A-1,A-2,A-3,A-4,A-5,B+1,B+2,B+3,B+4,B+5,B,C"</formula1>
    </dataValidation>
    <dataValidation type="list" allowBlank="1" showInputMessage="1" showErrorMessage="1" sqref="N36:N104">
      <formula1>"超额完成,完成,未完成"</formula1>
    </dataValidation>
    <dataValidation type="list" allowBlank="1" showInputMessage="1" showErrorMessage="1" sqref="O80:O103 T36:W78 T80:W103">
      <formula1>"A+1,A+2,A+3,A+4,A1,A2,A3,A4,A5,A-1,A-2,A-3,A-4,A-5,A-6,B+1,B+2,B+3,B+4,B+5,B,C"</formula1>
    </dataValidation>
    <dataValidation type="list" allowBlank="1" showInputMessage="1" showErrorMessage="1" sqref="P36:P78 P80:P104">
      <formula1>"BZ1,BZ2,CX1,CX2,QT1,QT2"</formula1>
    </dataValidation>
    <dataValidation type="list" allowBlank="1" showInputMessage="1" showErrorMessage="1" error="请按照相应考评加分标准输入" sqref="Q36:Q78 Q80:Q104">
      <formula1>OFFSET(#REF!,MATCH($P36,#REF!,0)-1,1,1,10)</formula1>
    </dataValidation>
    <dataValidation type="decimal" operator="lessThanOrEqual" allowBlank="1" showInputMessage="1" showErrorMessage="1" error="扣分最高分值为5分" sqref="R36:R78 R80:R104">
      <formula1>5</formula1>
    </dataValidation>
    <dataValidation type="list" allowBlank="1" showInputMessage="1" showErrorMessage="1" error="请按照定档分值明细表打分" sqref="X36:X78 X80:X104">
      <formula1>OFFSET($D$1,MATCH($V36,$D$1:$D$24,0)-1,1,1,5)</formula1>
    </dataValidation>
    <dataValidation type="list" allowBlank="1" showInputMessage="1" showErrorMessage="1" sqref="Y36:AD78 Y80:AD104">
      <formula1>OFFSET($D$1,MATCH($V36,$D$1:$D$24,0)-1,1,1,5)</formula1>
    </dataValidation>
  </dataValidations>
  <printOptions horizontalCentered="1"/>
  <pageMargins left="0.196527777777778" right="0.196527777777778" top="0.707638888888889" bottom="0.668055555555556" header="0.313888888888889" footer="0.511805555555556"/>
  <pageSetup paperSize="9" scale="57" firstPageNumber="7" orientation="landscape" useFirstPageNumber="1" horizontalDpi="600" verticalDpi="600"/>
  <headerFooter alignWithMargins="0" differentOddEven="1">
    <oddFooter>&amp;R&amp;22- &amp;P -</oddFooter>
    <evenFooter>&amp;L&amp;22- &amp;P -</evenFooter>
  </headerFooter>
  <rowBreaks count="14" manualBreakCount="14">
    <brk id="37" max="255" man="1"/>
    <brk id="39" max="255" man="1"/>
    <brk id="41" max="16383" man="1"/>
    <brk id="44" max="16383" man="1"/>
    <brk id="50" max="255" man="1"/>
    <brk id="54" max="32" man="1"/>
    <brk id="57" max="255" man="1"/>
    <brk id="65" max="255" man="1"/>
    <brk id="69" max="32" man="1"/>
    <brk id="74" max="255" man="1"/>
    <brk id="79" max="255" man="1"/>
    <brk id="86" max="255" man="1"/>
    <brk id="93" max="32" man="1"/>
    <brk id="99" max="25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8"/>
  <sheetViews>
    <sheetView workbookViewId="0">
      <selection activeCell="F3" sqref="F3"/>
    </sheetView>
  </sheetViews>
  <sheetFormatPr defaultColWidth="9" defaultRowHeight="24.95" customHeight="1" outlineLevelRow="7" outlineLevelCol="5"/>
  <cols>
    <col min="2" max="2" width="20.5" customWidth="1"/>
  </cols>
  <sheetData>
    <row r="1" customHeight="1" spans="2:6">
      <c r="B1" s="1"/>
    </row>
    <row r="2" customHeight="1" spans="2:6">
      <c r="B2" s="1" t="s">
        <v>275</v>
      </c>
      <c r="C2" t="e">
        <f>C3+C4</f>
        <v>#REF!</v>
      </c>
      <c r="E2" s="1" t="s">
        <v>276</v>
      </c>
    </row>
    <row r="3" customHeight="1" spans="2:6">
      <c r="B3" s="1" t="s">
        <v>277</v>
      </c>
      <c r="C3">
        <f>'2022年度'!AE79</f>
        <v>0</v>
      </c>
      <c r="E3" s="1" t="s">
        <v>278</v>
      </c>
      <c r="F3">
        <f>'2022年度'!B25</f>
        <v>0</v>
      </c>
    </row>
    <row r="4" customHeight="1" spans="2:6">
      <c r="B4" s="1" t="s">
        <v>279</v>
      </c>
      <c r="C4" t="e">
        <f>'2022年度'!#REF!</f>
        <v>#REF!</v>
      </c>
      <c r="E4" s="1" t="s">
        <v>25</v>
      </c>
      <c r="F4">
        <f>'2022年度'!B26</f>
        <v>0</v>
      </c>
    </row>
    <row r="5" customHeight="1" spans="2:6">
      <c r="E5" s="1" t="s">
        <v>280</v>
      </c>
      <c r="F5">
        <f>'2022年度'!B27</f>
        <v>0</v>
      </c>
    </row>
    <row r="6" customHeight="1" spans="2:6">
      <c r="E6" s="1" t="s">
        <v>27</v>
      </c>
      <c r="F6">
        <f>'2022年度'!B28</f>
        <v>0</v>
      </c>
    </row>
    <row r="7" customHeight="1" spans="2:6">
      <c r="E7" s="1" t="s">
        <v>22</v>
      </c>
      <c r="F7">
        <f>'2022年度'!B29</f>
        <v>0</v>
      </c>
    </row>
    <row r="8" customHeight="1" spans="2:6">
      <c r="E8" s="1" t="s">
        <v>23</v>
      </c>
      <c r="F8">
        <f>'2022年度'!B30</f>
        <v>0</v>
      </c>
    </row>
  </sheetData>
  <sheetProtection password="EE0F" sheet="1"/>
  <pageMargins left="0.699305555555556" right="0.699305555555556" top="0.75" bottom="0.75" header="0.3" footer="0.3"/>
  <pageSetup paperSize="9" orientation="portrait" horizontalDpi="1200" verticalDpi="12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DQFKIWW</vt:lpstr>
      <vt:lpstr>2022年度</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QZSLJ</dc:creator>
  <cp:lastModifiedBy>王颖</cp:lastModifiedBy>
  <cp:revision>1</cp:revision>
  <dcterms:created xsi:type="dcterms:W3CDTF">1996-12-24T01:32:00Z</dcterms:created>
  <cp:lastPrinted>2021-03-03T01:43:00Z</cp:lastPrinted>
  <dcterms:modified xsi:type="dcterms:W3CDTF">2026-04-13T09:02:26Z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B54A28C6D50240B294C084D6CBEECB8F</vt:lpwstr>
  </property>
  <property fmtid="{D5CDD505-2E9C-101B-9397-08002B2CF9AE}" pid="4" name="CalculationRule">
    <vt:i4>0</vt:i4>
  </property>
</Properties>
</file>